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약제과\★ 약사심의위원회\2026\"/>
    </mc:Choice>
  </mc:AlternateContent>
  <x:bookViews>
    <x:workbookView xWindow="0" yWindow="0" windowWidth="18945" windowHeight="10650" activeTab="3"/>
  </x:bookViews>
  <x:sheets>
    <x:sheet name="약제급여적정성평가결과" sheetId="1" r:id="rId4"/>
    <x:sheet name="2026년 상반기 제한항생제 사용 세부 내역" sheetId="2" r:id="rId5"/>
    <x:sheet name="2026년 상반기 제한항생제 사용 현황통계" sheetId="3" r:id="rId6"/>
    <x:sheet name="2026년 상반기 의약품 부작용 평가결과" sheetId="4" r:id="rId7"/>
  </x:sheets>
  <x:definedNames>
    <x:definedName name="_xlnm.Print_Area" localSheetId="0">약제급여적정성평가결과!$A$1:$P$21</x:definedName>
    <x:definedName name="_xlnm._FilterDatabase" localSheetId="1" hidden="1">'2026년 상반기 제한항생제 사용 세부 내역'!$A$2:$H$93</x:definedName>
    <x:definedName name="_xlnm.Print_Titles" localSheetId="1">'2026년 상반기 제한항생제 사용 세부 내역'!$2:$2</x:definedName>
    <x:definedName name="_xlnm.Print_Area" localSheetId="1">'2026년 상반기 제한항생제 사용 세부 내역'!$A$1:$H$93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<x:sst xmlns:r="http://schemas.openxmlformats.org/officeDocument/2006/relationships" xmlns:c="http://schemas.openxmlformats.org/drawingml/2006/chart" xmlns:x="http://schemas.openxmlformats.org/spreadsheetml/2006/main" count="719" uniqueCount="202">
  <x:si>
    <x:t xml:space="preserve">기타                 (눈주위 부종)          </x:t>
  </x:si>
  <x:si>
    <x:t>울트라비스트듀300주사(이오프로마이드)_(93.51g/150mL)</x:t>
  </x:si>
  <x:si>
    <x:t>fm2</x:t>
  </x:si>
  <x:si>
    <x:t>ns1</x:t>
  </x:si>
  <x:si>
    <x:t>연번</x:t>
  </x:si>
  <x:si>
    <x:t>os2</x:t>
  </x:si>
  <x:si>
    <x:t>S</x:t>
  </x:si>
  <x:si>
    <x:t>계</x:t>
  </x:si>
  <x:si>
    <x:t>gs1</x:t>
  </x:si>
  <x:si>
    <x:t>진료과</x:t>
  </x:si>
  <x:si>
    <x:t>외과</x:t>
  </x:si>
  <x:si>
    <x:t>내과</x:t>
  </x:si>
  <x:si>
    <x:t>fm3</x:t>
  </x:si>
  <x:si>
    <x:t>품명</x:t>
  </x:si>
  <x:si>
    <x:t>im3</x:t>
  </x:si>
  <x:si>
    <x:t>imn</x:t>
  </x:si>
  <x:si>
    <x:t>os1</x:t>
  </x:si>
  <x:si>
    <x:t>미실시</x:t>
  </x:si>
  <x:si>
    <x:t>R</x:t>
  </x:si>
  <x:si>
    <x:t>im1</x:t>
  </x:si>
  <x:si>
    <x:t>비고</x:t>
  </x:si>
  <x:si>
    <x:t xml:space="preserve">S </x:t>
  </x:si>
  <x:si>
    <x:t>gs2</x:t>
  </x:si>
  <x:si>
    <x:t>im2</x:t>
  </x:si>
  <x:si>
    <x:t>im8</x:t>
  </x:si>
  <x:si>
    <x:t>cefepime hydrochloride hydrate 1g/vail</x:t>
  </x:si>
  <x:si>
    <x:t>ESBL(-) E.coli, 3세대 cepha R, cipro I</x:t>
  </x:si>
  <x:si>
    <x:t>포스페넴주 1g</x:t>
  </x:si>
  <x:si>
    <x:t>혈액배양검사 양성</x:t>
  </x:si>
  <x:si>
    <x:t>아산병원 소견서</x:t>
  </x:si>
  <x:si>
    <x:t>환자성별, 연령</x:t>
  </x:si>
  <x:si>
    <x:t>반코마이신염산염주</x:t>
  </x:si>
  <x:si>
    <x:t>◆ 내과 38건 41.8% / 순환기내과 26건 28.6% / 신장내과 18건 19.8%</x:t>
  </x:si>
  <x:si>
    <x:t>◆ 감수성결과 : S 67건 73.6% / R 9건 9.9% / 미실시 15건 16.5%</x:t>
  </x:si>
  <x:si>
    <x:t xml:space="preserve">  ◆ 2026년 상반기 항생제 사용건수 : 91건(88명)</x:t>
  </x:si>
  <x:si>
    <x:t>methicillin resistant enterococcus</x:t>
  </x:si>
  <x:si>
    <x:t>여, 94세</x:t>
  </x:si>
  <x:si>
    <x:t>여, 91세</x:t>
  </x:si>
  <x:si>
    <x:t>신경외과</x:t>
  </x:si>
  <x:si>
    <x:t>타포신주</x:t>
  </x:si>
  <x:si>
    <x:t>배양검사(+)</x:t>
  </x:si>
  <x:si>
    <x:t>사용일자</x:t>
  </x:si>
  <x:si>
    <x:t>신장내과</x:t>
  </x:si>
  <x:si>
    <x:t>여, 82세</x:t>
  </x:si>
  <x:si>
    <x:t>정형외과</x:t>
  </x:si>
  <x:si>
    <x:t>남, 85세</x:t>
  </x:si>
  <x:si>
    <x:t>여, 83세</x:t>
  </x:si>
  <x:si>
    <x:t>남, 43세</x:t>
  </x:si>
  <x:si>
    <x:t>성분함량</x:t>
  </x:si>
  <x:si>
    <x:t>여, 90세</x:t>
  </x:si>
  <x:si>
    <x:t>여, 69세</x:t>
  </x:si>
  <x:si>
    <x:t>남, 82세</x:t>
  </x:si>
  <x:si>
    <x:t>남, 69세</x:t>
  </x:si>
  <x:si>
    <x:t>여, 92세</x:t>
  </x:si>
  <x:si>
    <x:t>여, 88세</x:t>
  </x:si>
  <x:si>
    <x:t>남, 88세</x:t>
  </x:si>
  <x:si>
    <x:t>여, 72세</x:t>
  </x:si>
  <x:si>
    <x:t>감수성결과</x:t>
  </x:si>
  <x:si>
    <x:t>여, 65세</x:t>
  </x:si>
  <x:si>
    <x:t>남, 75세</x:t>
  </x:si>
  <x:si>
    <x:t>여, 59세</x:t>
  </x:si>
  <x:si>
    <x:t>맥스핌주1g</x:t>
  </x:si>
  <x:si>
    <x:t>여, 89세</x:t>
  </x:si>
  <x:si>
    <x:t>여, 85세</x:t>
  </x:si>
  <x:si>
    <x:t>여, 84세</x:t>
  </x:si>
  <x:si>
    <x:t>여, 86세</x:t>
  </x:si>
  <x:si>
    <x:t>남, 65세</x:t>
  </x:si>
  <x:si>
    <x:t>남, 79세</x:t>
  </x:si>
  <x:si>
    <x:t>남, 84세</x:t>
  </x:si>
  <x:si>
    <x:t>남, 59세</x:t>
  </x:si>
  <x:si>
    <x:t>여, 81세</x:t>
  </x:si>
  <x:si>
    <x:t>남, 77세</x:t>
  </x:si>
  <x:si>
    <x:t>남, 76세</x:t>
  </x:si>
  <x:si>
    <x:t>남, 54세</x:t>
  </x:si>
  <x:si>
    <x:t>여, 79세</x:t>
  </x:si>
  <x:si>
    <x:t>남, 90세</x:t>
  </x:si>
  <x:si>
    <x:t>남, 86세</x:t>
  </x:si>
  <x:si>
    <x:t>여, 95세</x:t>
  </x:si>
  <x:si>
    <x:t>남, 94세</x:t>
  </x:si>
  <x:si>
    <x:t>남, 89세</x:t>
  </x:si>
  <x:si>
    <x:t>남, 63세</x:t>
  </x:si>
  <x:si>
    <x:t>여, 93세</x:t>
  </x:si>
  <x:si>
    <x:t xml:space="preserve">포스페넴주 </x:t>
  </x:si>
  <x:si>
    <x:t>인반즈주1g</x:t>
  </x:si>
  <x:si>
    <x:t>여, 35세</x:t>
  </x:si>
  <x:si>
    <x:t>순환기내과</x:t>
  </x:si>
  <x:si>
    <x:t>남, 98세</x:t>
  </x:si>
  <x:si>
    <x:t>여, 87세</x:t>
  </x:si>
  <x:si>
    <x:t>가정의학과</x:t>
  </x:si>
  <x:si>
    <x:t>ESBL(+)</x:t>
  </x:si>
  <x:si>
    <x:t>여, 68세</x:t>
  </x:si>
  <x:si>
    <x:t>약품분류</x:t>
  </x:si>
  <x:si>
    <x:t>인과성평가결과</x:t>
  </x:si>
  <x:si>
    <x:t>Ｘ선 조영제</x:t>
  </x:si>
  <x:si>
    <x:t>두드러기</x:t>
  </x:si>
  <x:si>
    <x:t>환자성명</x:t>
  </x:si>
  <x:si>
    <x:t>병록번호</x:t>
  </x:si>
  <x:si>
    <x:t>어지러움</x:t>
  </x:si>
  <x:si>
    <x:t>상당히 확실함</x:t>
  </x:si>
  <x:si>
    <x:t>호흡곤란</x:t>
  </x:si>
  <x:si>
    <x:t>피부발진</x:t>
  </x:si>
  <x:si>
    <x:t>가능성 적음</x:t>
  </x:si>
  <x:si>
    <x:t>약품목록</x:t>
  </x:si>
  <x:si>
    <x:t>평가 곤란</x:t>
  </x:si>
  <x:si>
    <x:t>X선조영제</x:t>
  </x:si>
  <x:si>
    <x:t>평가 불가</x:t>
  </x:si>
  <x:si>
    <x:t>상당히확실함</x:t>
  </x:si>
  <x:si>
    <x:t>원인 의약품</x:t>
  </x:si>
  <x:si>
    <x:t>피부부작용</x:t>
  </x:si>
  <x:si>
    <x:t>위장관 부작용</x:t>
  </x:si>
  <x:si>
    <x:t>건강보험심사평가원 약제급여적정성 평가결과</x:t>
  </x:si>
  <x:si>
    <x:t>에스페낙주(디클로페낙나트륨)</x:t>
  </x:si>
  <x:si>
    <x:t>의약품 부작용 보고 분석</x:t>
  </x:si>
  <x:si>
    <x:t>메디레이300주 100ml</x:t>
  </x:si>
  <x:si>
    <x:t>보고자</x:t>
  </x:si>
  <x:si>
    <x:t>증상</x:t>
  </x:si>
  <x:si>
    <x:t>간호사</x:t>
  </x:si>
  <x:si>
    <x:t>의사</x:t>
  </x:si>
  <x:si>
    <x:t>구토</x:t>
  </x:si>
  <x:si>
    <x:t>중증</x:t>
  </x:si>
  <x:si>
    <x:t>제품명</x:t>
  </x:si>
  <x:si>
    <x:t>중등증</x:t>
  </x:si>
  <x:si>
    <x:t>발현일</x:t>
  </x:si>
  <x:si>
    <x:t>가능함</x:t>
  </x:si>
  <x:si>
    <x:t>나이</x:t>
  </x:si>
  <x:si>
    <x:t>중등도</x:t>
  </x:si>
  <x:si>
    <x:t>경증</x:t>
  </x:si>
  <x:si>
    <x:t>김*진</x:t>
  </x:si>
  <x:si>
    <x:t>김*은</x:t>
  </x:si>
  <x:si>
    <x:t>박*용</x:t>
  </x:si>
  <x:si>
    <x:t>두통</x:t>
  </x:si>
  <x:si>
    <x:t>이*숙</x:t>
  </x:si>
  <x:si>
    <x:t>확실함</x:t>
  </x:si>
  <x:si>
    <x:t>분류</x:t>
  </x:si>
  <x:si>
    <x:t>ㅋ</x:t>
  </x:si>
  <x:si>
    <x:t>보고</x:t>
  </x:si>
  <x:si>
    <x:t>진통제</x:t>
  </x:si>
  <x:si>
    <x:t>최*옥</x:t>
  </x:si>
  <x:si>
    <x:t>백*수</x:t>
  </x:si>
  <x:si>
    <x:t>최*순</x:t>
  </x:si>
  <x:si>
    <x:t>이*자</x:t>
  </x:si>
  <x:si>
    <x:t>박*화</x:t>
  </x:si>
  <x:si>
    <x:t>김*자</x:t>
  </x:si>
  <x:si>
    <x:t>유*자</x:t>
  </x:si>
  <x:si>
    <x:t>장*복</x:t>
  </x:si>
  <x:si>
    <x:t>김*영</x:t>
  </x:si>
  <x:si>
    <x:t>강*일</x:t>
  </x:si>
  <x:si>
    <x:t>해열·진통·소염제</x:t>
  </x:si>
  <x:si>
    <x:t>노인주의 의약품 처방률(%) : 전체상병 및 다빈도 상병별 노인주의 의약품 처방률</x:t>
  </x:si>
  <x:si>
    <x:t>항생제처방률(%) : 전체상병 및 호흡기계 상병 항생제 처방률, 내원일수당 항생제 처방건수를 의미</x:t>
  </x:si>
  <x:si>
    <x:t>vancomycin hydrochloride 1g/vail, 0.5g/vail</x:t>
  </x:si>
  <x:si>
    <x:t>처방건당약품목수(개) : 전체상병 및 다빈도 상병별 처방건당약품목수</x:t>
  </x:si>
  <x:si>
    <x:t>환자당 항생제 사용량(DDD), 항생제 처방일수(DOT) : 호흡기계 상병의 환자당(1,000명) 사용량, 항생제 처방일수를 의미</x:t>
  </x:si>
  <x:si>
    <x:t>환자당 항생제 사용량(DDD)</x:t>
  </x:si>
  <x:si>
    <x:t>주사제처방률(%) : 전체상병 및 다빈도 상병별 주사제 처방률</x:t>
  </x:si>
  <x:si>
    <x:t>2019년</x:t>
  </x:si>
  <x:si>
    <x:t>2024년</x:t>
  </x:si>
  <x:si>
    <x:t>2022년</x:t>
  </x:si>
  <x:si>
    <x:t>3(1.01)</x:t>
  </x:si>
  <x:si>
    <x:t xml:space="preserve">2025년 </x:t>
  </x:si>
  <x:si>
    <x:t>2023년</x:t>
  </x:si>
  <x:si>
    <x:t>2(1)</x:t>
  </x:si>
  <x:si>
    <x:t>3(1.03)</x:t>
  </x:si>
  <x:si>
    <x:t>2021년</x:t>
  </x:si>
  <x:si>
    <x:t>3(1.02)</x:t>
  </x:si>
  <x:si>
    <x:t>2020년</x:t>
  </x:si>
  <x:si>
    <x:t>평균</x:t>
  </x:si>
  <x:si>
    <x:t>본원</x:t>
  </x:si>
  <x:si>
    <x:t>신규</x:t>
  </x:si>
  <x:si>
    <x:t>등급</x:t>
  </x:si>
  <x:si>
    <x:t>항생제처방률(%)</x:t>
  </x:si>
  <x:si>
    <x:t>2026년 1/4분기</x:t>
  </x:si>
  <x:si>
    <x:t>주사제처방률(%)</x:t>
  </x:si>
  <x:si>
    <x:t>처방건당약품목수(개)</x:t>
  </x:si>
  <x:si>
    <x:t>2025년 2/4분기</x:t>
  </x:si>
  <x:si>
    <x:t>2025년 1/4분기</x:t>
  </x:si>
  <x:si>
    <x:t>2025년 4/4분기</x:t>
  </x:si>
  <x:si>
    <x:t>2025년 3/4분기</x:t>
  </x:si>
  <x:si>
    <x:t>(외래약제,
 주상병기준)</x:t>
  </x:si>
  <x:si>
    <x:t>항생제 처방일수(DOT)</x:t>
  </x:si>
  <x:si>
    <x:t>노인주의 의약품 처방률(%)</x:t>
  </x:si>
  <x:si>
    <x:t>타병원에서 사용중 전원</x:t>
  </x:si>
  <x:si>
    <x:t>포스페넴주0.5g, 1g</x:t>
  </x:si>
  <x:si>
    <x:t>I(intermediate)</x:t>
  </x:si>
  <x:si>
    <x:t>R(resistance)</x:t>
  </x:si>
  <x:si>
    <x:t>ESBL(+) E.coli</x:t>
  </x:si>
  <x:si>
    <x:t>S(sensitive)</x:t>
  </x:si>
  <x:si>
    <x:t>이오메론350주사액(이오메프롤)_(107.16g/150mL)</x:t>
  </x:si>
  <x:si>
    <x:t>파미레이370주사액(이오파미돌)_(113.28g/150mL)</x:t>
  </x:si>
  <x:si>
    <x:t>의약품부작용보고요약(전북대학교병원 지역의약품안전센터 평가)</x:t>
  </x:si>
  <x:si>
    <x:t>이오메론400주사액(이오메프롤)_(81.65g/100mL)</x:t>
  </x:si>
  <x:si>
    <x:t>ertapenem 1g/vail</x:t>
  </x:si>
  <x:si>
    <x:t>meropenem 0.5g/vail</x:t>
  </x:si>
  <x:si>
    <x:t>meropenem 1g/vail</x:t>
  </x:si>
  <x:si>
    <x:t>2026년 상반기 항생제 사용 현황</x:t>
  </x:si>
  <x:si>
    <x:t>ESBL(+), K. pneumonia</x:t>
  </x:si>
  <x:si>
    <x:t>teicoplanin 0.2g/vail</x:t>
  </x:si>
  <x:si>
    <x:t>2026년 상반기 제한항생제 사용 현황</x:t>
  </x:si>
  <x:si>
    <x:t>트리돌주100밀리그램(트라마돌염산염)_(0.1g/2mL)</x:t>
  </x:si>
  <x:si>
    <x:t>제네틱스300주사(이오비트리돌)</x:t>
  </x:si>
  <x:si>
    <x:t>신경학적 부작용</x:t>
  </x:si>
  <x:si>
    <x:t>인과성             평가결과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</x:si>
</x:sst>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5">
    <x:numFmt numFmtId="164" formatCode="#,##0_ "/>
    <x:numFmt numFmtId="165" formatCode="0.0_ ;[Red]\-0.0\ "/>
    <x:numFmt numFmtId="166" formatCode="#,##0.0_ "/>
    <x:numFmt numFmtId="167" formatCode="#,##0.00_ "/>
    <x:numFmt numFmtId="168" formatCode="0.0%"/>
  </x:numFmts>
  <x:fonts count="25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맑은 고딕"/>
      <x:sz val="10"/>
      <x:color rgb="ff0583b7"/>
      <x:b val="1"/>
    </x:font>
    <x:font>
      <x:name val="맑은 고딕"/>
      <x:sz val="10"/>
      <x:color rgb="ff000000"/>
      <x:b val="1"/>
    </x:font>
    <x:font>
      <x:name val="맑은 고딕"/>
      <x:sz val="10"/>
      <x:color rgb="ff000000"/>
    </x:font>
    <x:font>
      <x:name val="맑은 고딕"/>
      <x:sz val="10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c00000"/>
          <x:b val="1"/>
          <x:u/>
          <hs:underlineType val="1"/>
          <hs:underlineShape val="solid"/>
          <hs:underlineColor rgb="ffc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x:b val="1"/>
          <x:u/>
          <hs:underlineType val="1"/>
          <hs:underlineShape val="solid"/>
          <hs:underline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</x:font>
      </mc:Fallback>
    </mc:AlternateConte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Dotum"/>
          <x:sz val="9"/>
          <x:color rgb="ff666666"/>
          <x:b val="1"/>
          <hs:size val="100"/>
          <hs:ratio val="100"/>
          <hs:spacing val="0"/>
          <hs:offset val="0"/>
        </x:font>
      </mc:Choice>
      <mc:Fallback>
        <x:font>
          <x:name val="Dotum"/>
          <x:sz val="9"/>
          <x:color rgb="ff6666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563c1"/>
          <x:u/>
          <hs:underlineType val="1"/>
          <hs:underlineShape val="solid"/>
          <hs:underlineColor rgb="ff0563c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563c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44546a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44546a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</x:fonts>
  <x:fills count="8">
    <x:fill>
      <x:patternFill patternType="none"/>
    </x:fill>
    <x:fill>
      <x:patternFill patternType="gray125"/>
    </x:fill>
    <x:fill>
      <x:patternFill patternType="solid">
        <x:fgColor rgb="ffebf7fc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cdf2e4"/>
        <x:bgColor indexed="64"/>
      </x:patternFill>
    </x:fill>
    <x:fill>
      <x:patternFill patternType="solid">
        <x:fgColor rgb="ffb4c6e7"/>
        <x:bgColor indexed="64"/>
      </x:patternFill>
    </x:fill>
    <x:fill>
      <x:patternFill patternType="solid">
        <x:fgColor rgb="fffef7de"/>
        <x:bgColor indexed="64"/>
      </x:patternFill>
    </x:fill>
    <x:fill>
      <x:patternFill patternType="solid">
        <x:fgColor rgb="fff2f2f2"/>
        <x:bgColor indexed="64"/>
      </x:patternFill>
    </x:fill>
  </x:fills>
  <x:borders count="8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dotted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dotted">
        <x:color auto="1"/>
      </x:bottom>
    </x:border>
    <x:border>
      <x:left style="thin">
        <x:color auto="1"/>
      </x:left>
      <x:right style="thin">
        <x:color auto="1"/>
      </x:right>
      <x:top style="dotted">
        <x:color auto="1"/>
      </x:top>
      <x:bottom style="dotted">
        <x:color auto="1"/>
      </x:bottom>
    </x:border>
    <x:border>
      <x:left style="thin">
        <x:color auto="1"/>
      </x:left>
      <x:right style="medium">
        <x:color auto="1"/>
      </x:right>
      <x:top style="dotted">
        <x:color auto="1"/>
      </x:top>
      <x:bottom style="dotted">
        <x:color auto="1"/>
      </x:bottom>
    </x:border>
    <x:border>
      <x:left style="thin">
        <x:color auto="1"/>
      </x:left>
      <x:right style="thin">
        <x:color auto="1"/>
      </x:right>
      <x:top style="dotted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dotted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dotted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dotted">
        <x:color auto="1"/>
      </x:bottom>
    </x:border>
    <x:border>
      <x:left style="medium">
        <x:color auto="1"/>
      </x:left>
      <x:right>
        <x:color auto="1"/>
      </x:right>
      <x:top style="dotted">
        <x:color auto="1"/>
      </x:top>
      <x:bottom style="dotted">
        <x:color auto="1"/>
      </x:bottom>
    </x:border>
    <x:border>
      <x:left style="medium">
        <x:color auto="1"/>
      </x:left>
      <x:right style="thin">
        <x:color auto="1"/>
      </x:right>
      <x:top style="dotted">
        <x:color auto="1"/>
      </x:top>
      <x:bottom style="dotted">
        <x:color auto="1"/>
      </x:bottom>
    </x:border>
    <x:border>
      <x:left style="medium">
        <x:color auto="1"/>
      </x:left>
      <x:right>
        <x:color auto="1"/>
      </x:right>
      <x:top style="dotted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dotted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dotted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dotted">
        <x:color auto="1"/>
      </x:bottom>
    </x:border>
    <x:border>
      <x:left style="thin">
        <x:color auto="1"/>
      </x:left>
      <x:right>
        <x:color auto="1"/>
      </x:right>
      <x:top style="dotted">
        <x:color auto="1"/>
      </x:top>
      <x:bottom style="dotted">
        <x:color auto="1"/>
      </x:bottom>
    </x:border>
    <x:border>
      <x:left>
        <x:color auto="1"/>
      </x:left>
      <x:right style="thin">
        <x:color auto="1"/>
      </x:right>
      <x:top style="dotted">
        <x:color auto="1"/>
      </x:top>
      <x:bottom style="dotted">
        <x:color auto="1"/>
      </x:bottom>
    </x:border>
    <x:border>
      <x:left style="thin">
        <x:color auto="1"/>
      </x:left>
      <x:right>
        <x:color auto="1"/>
      </x:right>
      <x:top style="dotted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dotted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double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rgb="ffd0d0d0"/>
      </x:right>
      <x:top>
        <x:color auto="1"/>
      </x:top>
      <x:bottom style="medium">
        <x:color rgb="ffd0d0d0"/>
      </x:bottom>
    </x:border>
    <x:border>
      <x:left>
        <x:color auto="1"/>
      </x:left>
      <x:right style="medium">
        <x:color rgb="ffafc6d7"/>
      </x:right>
      <x:top>
        <x:color auto="1"/>
      </x:top>
      <x:bottom style="medium">
        <x:color rgb="ffd0d0d0"/>
      </x:bottom>
    </x:border>
    <x:border>
      <x:left>
        <x:color auto="1"/>
      </x:left>
      <x:right style="medium">
        <x:color rgb="ffd0d0d0"/>
      </x:right>
      <x:top>
        <x:color auto="1"/>
      </x:top>
      <x:bottom style="medium">
        <x:color rgb="ffafc6d7"/>
      </x:bottom>
    </x:border>
    <x:border>
      <x:left>
        <x:color auto="1"/>
      </x:left>
      <x:right style="medium">
        <x:color rgb="ffafc6d7"/>
      </x:right>
      <x:top>
        <x:color auto="1"/>
      </x:top>
      <x:bottom style="medium">
        <x:color rgb="ffafc6d7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rgb="ff7f7f7f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thin">
        <x:color rgb="ff7f7f7f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>
        <x:color auto="1"/>
      </x:bottom>
    </x:border>
  </x:borders>
  <x:cellStyleXfs count="5">
    <x:xf numFmtId="0" fontId="0" fillId="0" borderId="0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22" fillId="0" borderId="0">
      <x:alignment horizontal="general" vertical="center"/>
    </x:xf>
    <x:xf numFmtId="0" fontId="23" fillId="0" borderId="0">
      <x:alignment horizontal="general" vertical="center"/>
    </x:xf>
  </x:cellStyleXfs>
  <x:cellXfs count="280">
    <x:xf numFmtId="0" fontId="0" fillId="0" borderId="0" xfId="0">
      <x:alignment horizontal="general" vertical="center"/>
    </x:xf>
    <x:xf numFmtId="0" fontId="0" fillId="0" borderId="0" xfId="0" applyNumberFormat="1" applyAlignment="1">
      <x:alignment horizontal="general" vertical="bottom"/>
    </x:xf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5" xfId="2" applyNumberFormat="1" applyFont="1" applyFill="1" applyBorder="1" applyAlignment="1">
          <x:alignment horizontal="center" vertical="center" wrapText="1"/>
        </x:xf>
      </mc:Fallback>
    </mc:AlternateContent>
    <x:xf numFmtId="165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8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8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9" fillId="3" borderId="8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9" fillId="3" borderId="8" xfId="2" applyNumberFormat="1" applyFont="1" applyFill="1" applyBorder="1" applyAlignment="1">
          <x:alignment horizontal="center" vertical="center" wrapText="1"/>
        </x:xf>
      </mc:Fallback>
    </mc:AlternateContent>
    <x:xf numFmtId="165" fontId="0" fillId="0" borderId="0" xfId="0" applyNumberFormat="1" applyFont="1" applyAlignment="1">
      <x:alignment horizontal="general" vertical="center"/>
    </x:xf>
    <x:xf numFmtId="0" fontId="0" fillId="0" borderId="0" xfId="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8" fillId="3" borderId="9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9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2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3" xfId="2" applyNumberFormat="1" applyFont="1" applyFill="1" applyBorder="1" applyAlignment="1">
          <x:alignment horizontal="center" vertical="center" wrapText="1"/>
        </x:xf>
      </mc:Fallback>
    </mc:AlternateContent>
    <x:xf numFmtId="0" fontId="10" fillId="0" borderId="0" xfId="0" applyNumberFormat="1" applyFont="1" applyAlignment="1">
      <x:alignment horizontal="general" vertical="center"/>
    </x:xf>
    <x:xf numFmtId="49" fontId="0" fillId="0" borderId="0" xfId="0" applyNumberFormat="1" applyAlignment="1">
      <x:alignment horizontal="general" vertical="center"/>
    </x:xf>
    <x:xf numFmtId="0" fontId="11" fillId="0" borderId="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8" fillId="0" borderId="4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8" fillId="0" borderId="4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8" fillId="0" borderId="4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8" fillId="0" borderId="4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8" fillId="0" borderId="5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8" fillId="0" borderId="5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1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12" xfId="2" applyNumberFormat="1" applyFont="1" applyFill="1" applyBorder="1" applyAlignment="1">
          <x:alignment horizontal="center" vertical="center" wrapText="1"/>
        </x:xf>
      </mc:Fallback>
    </mc:AlternateContent>
    <x:xf numFmtId="10" fontId="0" fillId="0" borderId="0" xfId="1" applyNumberFormat="1" applyFont="1" applyAlignment="1">
      <x:alignment horizontal="general" vertical="center"/>
    </x:xf>
    <x:xf numFmtId="2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" fontId="8" fillId="0" borderId="13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" fontId="8" fillId="0" borderId="13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3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3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" fontId="8" fillId="0" borderId="15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" fontId="8" fillId="0" borderId="15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5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5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" fontId="8" fillId="0" borderId="17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" fontId="8" fillId="0" borderId="17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7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7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8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8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" fontId="8" fillId="0" borderId="4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" fontId="8" fillId="0" borderId="4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4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4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9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9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0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0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8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8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2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0" borderId="27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0" borderId="27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4" fillId="0" borderId="2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4" fillId="0" borderId="2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8" fillId="0" borderId="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8" fillId="0" borderId="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3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3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3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3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5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32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32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3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3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34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34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7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7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6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6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5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5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36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36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8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8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7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7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8" fillId="0" borderId="31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8" fillId="0" borderId="31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0" borderId="2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0" borderId="2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4" fillId="0" borderId="38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4" fillId="0" borderId="38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31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31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8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8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9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9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39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39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30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30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3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3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8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9" fillId="3" borderId="40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9" fillId="3" borderId="40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2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9" fillId="3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9" fillId="3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8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3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3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" fontId="12" fillId="0" borderId="35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" fontId="12" fillId="0" borderId="35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" fontId="12" fillId="0" borderId="37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" fontId="12" fillId="0" borderId="37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8" fillId="0" borderId="38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8" fillId="0" borderId="38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8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8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4" borderId="2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4" borderId="2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7" fillId="4" borderId="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7" fillId="4" borderId="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5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4" borderId="38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4" borderId="38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4" borderId="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4" borderId="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4" borderId="3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4" borderId="3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4" borderId="23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4" borderId="23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4" borderId="38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4" borderId="38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7" fillId="4" borderId="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7" fillId="4" borderId="5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4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4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7" xfId="0" applyNumberFormat="1" applyFont="1" applyFill="1" applyBorder="1" applyAlignment="1">
          <x:alignment horizontal="center" vertical="center" shrinkToFit="1"/>
        </x:xf>
      </mc:Fallback>
    </mc:AlternateContent>
    <x:xf numFmtId="0" fontId="7" fillId="0" borderId="48" xfId="0" applyNumberFormat="1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49" fontId="6" fillId="2" borderId="4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8" xfId="0" applyNumberFormat="1" applyFont="1" applyFill="1" applyBorder="1" applyAlignment="1">
          <x:alignment horizontal="center" vertical="center" shrinkToFit="1"/>
        </x:xf>
      </mc:Fallback>
    </mc:AlternateContent>
    <x:xf numFmtId="0" fontId="7" fillId="0" borderId="49" xfId="0" applyNumberFormat="1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49" fontId="6" fillId="2" borderId="4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6" xfId="0" applyNumberFormat="1" applyFont="1" applyFill="1" applyBorder="1" applyAlignment="1">
          <x:alignment horizontal="center" vertical="center" shrinkToFit="1"/>
        </x:xf>
      </mc:Fallback>
    </mc:AlternateContent>
    <x:xf numFmtId="0" fontId="7" fillId="0" borderId="50" xfId="0" applyNumberFormat="1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64" fontId="8" fillId="3" borderId="5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5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20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20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5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52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3" borderId="1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3" borderId="12" xfId="2" applyNumberFormat="1" applyFont="1" applyFill="1" applyBorder="1" applyAlignment="1">
          <x:alignment horizontal="center" vertical="center" wrapText="1"/>
        </x:xf>
      </mc:Fallback>
    </mc:AlternateContent>
    <x:xf numFmtId="0" fontId="11" fillId="0" borderId="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18" fillId="0" borderId="0" xfId="0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5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5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5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6" xfId="0" applyNumberFormat="1" applyFont="1" applyFill="1" applyBorder="1" applyAlignment="1" applyProtection="1">
          <x:alignment horizontal="center" vertical="center"/>
        </x:xf>
      </mc:Fallback>
    </mc:AlternateContent>
    <x:xf numFmtId="0" fontId="8" fillId="0" borderId="20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0" xfId="0" applyNumberFormat="1" applyFont="1" applyFill="1" applyBorder="1" applyAlignment="1" applyProtection="1">
          <x:alignment horizontal="center" vertical="center"/>
        </x:xf>
      </mc:Fallback>
    </mc:AlternateContent>
    <x:xf numFmtId="0" fontId="8" fillId="0" borderId="8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8" xfId="0" applyNumberFormat="1" applyFont="1" applyFill="1" applyBorder="1" applyAlignment="1">
          <x:alignment horizontal="center" vertical="center"/>
        </x:xf>
      </mc:Fallback>
    </mc:AlternateContent>
    <x:xf numFmtId="0" fontId="8" fillId="0" borderId="8" xfId="0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5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5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/>
        </x:xf>
      </mc:Fallback>
    </mc:AlternateContent>
    <x:xf numFmtId="0" fontId="8" fillId="0" borderId="2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0" xfId="0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7" fillId="0" borderId="6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8" fontId="7" fillId="0" borderId="6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7" fillId="0" borderId="6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8" fontId="7" fillId="0" borderId="6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48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41" fontId="8" fillId="0" borderId="48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8" fillId="0" borderId="49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168" fontId="8" fillId="0" borderId="49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8" fillId="0" borderId="50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168" fontId="8" fillId="0" borderId="50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8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41" fontId="8" fillId="0" borderId="8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8" fillId="0" borderId="39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168" fontId="8" fillId="0" borderId="39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8" fillId="0" borderId="9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168" fontId="8" fillId="0" borderId="9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2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41" fontId="8" fillId="0" borderId="2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8" fillId="0" borderId="3" xfId="0" applyNumberFormat="1" applyFont="1" applyFill="1" applyBorder="1" applyAlignment="1" hs:applyExtension="1">
          <x:alignment horizontal="general" vertical="center"/>
          <hs:parashape hs:indentation="2000" hs:lineSpacingType="betweenLines" hs:lineSpacing="75" hs:breakNonLatinWord="breakWord" hs:breakLatinWord="keepWord" hs:condense="0" hs:textAlignment="baseLine"/>
        </x:xf>
      </mc:Choice>
      <mc:Fallback>
        <x:xf numFmtId="168" fontId="8" fillId="0" borderId="3" xfId="0" applyNumberFormat="1" applyFont="1" applyFill="1" applyBorder="1" applyAlignment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Fill="1" applyBorder="1" applyAlignment="1">
          <x:alignment horizontal="center" vertical="center"/>
        </x:xf>
      </mc:Fallback>
    </mc:AlternateContent>
    <x:xf numFmtId="0" fontId="8" fillId="0" borderId="0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3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3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4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4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54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54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5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5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6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6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9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9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3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3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0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0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0" xfId="0" applyFont="1" applyBorder="1" applyAlignment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0" xfId="0" applyFont="1" applyBorder="1" applyAlignment="1">
          <x:alignment horizontal="center" vertical="bottom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20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20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6" borderId="6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6" borderId="6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6" borderId="6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6" borderId="6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0" xfId="0" applyBorder="1" applyAlignment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0" xfId="0" applyBorder="1" applyAlignment="1">
          <x:alignment horizontal="center" vertical="bottom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1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3" borderId="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3" borderId="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bottom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8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8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9" xfId="0" applyBorder="1" applyAlignment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9" xfId="0" applyBorder="1" applyAlignment="1">
          <x:alignment horizontal="center" vertical="bottom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6" borderId="6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6" borderId="6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6" borderId="7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6" borderId="7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" xfId="0" applyBorder="1" applyAlignment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Border="1" applyAlignment="1">
          <x:alignment horizontal="center" vertical="bottom" shrinkToFit="1"/>
        </x:xf>
      </mc:Fallback>
    </mc:AlternateContent>
    <x:xf numFmtId="0" fontId="18" fillId="0" borderId="0" xfId="0" applyBorder="1" applyAlignment="1">
      <x:alignment horizontal="general" vertical="center" shrinkToFit="1"/>
    </x:xf>
    <x:xf numFmtId="0" fontId="18" fillId="0" borderId="0" xfId="0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1" fillId="0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2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bottom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2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2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Border="1" applyAlignment="1">
          <x:alignment horizontal="center" vertical="center" shrinkToFit="1"/>
        </x:xf>
      </mc:Fallback>
    </mc:AlternateContent>
    <x:xf numFmtId="0" fontId="8" fillId="0" borderId="0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0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Border="1" applyAlignment="1">
          <x:alignment horizontal="center" vertical="center"/>
        </x:xf>
      </mc:Fallback>
    </mc:AlternateContent>
    <x:xf numFmtId="0" fontId="22" fillId="0" borderId="0" xfId="3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8" fillId="0" borderId="7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1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2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2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3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3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3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3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8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8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9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9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3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3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0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0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1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1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8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8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9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9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1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8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8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9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9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4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4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0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0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9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9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9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9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7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7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5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5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2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2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3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3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4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4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2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2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7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7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7" borderId="80" xfId="4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7" borderId="80" xfId="4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2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2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8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81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7" borderId="11" xfId="4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7" borderId="11" xfId="4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7" borderId="82" xfId="4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7" borderId="82" xfId="4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7" borderId="83" xfId="4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7" borderId="83" xfId="4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7" borderId="84" xfId="4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7" borderId="84" xfId="4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85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85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8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8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7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7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0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0" xfId="0" applyBorder="1" applyAlignment="1">
          <x:alignment horizontal="center" vertical="center"/>
        </x:xf>
      </mc:Fallback>
    </mc:AlternateContent>
  </x:cellXfs>
  <x:cellStyles count="5">
    <x:cellStyle name="표준" xfId="0" builtinId="0"/>
    <x:cellStyle name="백분율" xfId="1" builtinId="5"/>
    <x:cellStyle name="쉼표 [0]" xfId="2" builtinId="6"/>
    <x:cellStyle name="하이퍼링크" xfId="3" builtinId="8"/>
    <x:cellStyle name="제목 4" xfId="4" builtinId="19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W21"/>
  <x:sheetViews>
    <x:sheetView topLeftCell="A1" zoomScaleNormal="100" zoomScaleSheetLayoutView="75" workbookViewId="0">
      <x:selection activeCell="P21" activeCellId="0" sqref="P21:P21"/>
    </x:sheetView>
  </x:sheetViews>
  <x:sheetFormatPr defaultColWidth="9.140625" defaultRowHeight="13.199999999999999"/>
  <x:cols>
    <x:col min="1" max="1" width="17" style="1" customWidth="1"/>
    <x:col min="2" max="16" width="10.140625" style="1" customWidth="1"/>
  </x:cols>
  <x:sheetData>
    <x:row r="1" spans="1:16" s="2" customFormat="1" ht="39.75" customHeight="1">
      <x:c r="A1" s="113" t="s">
        <x:v>110</x:v>
      </x:c>
      <x:c r="B1" s="113"/>
      <x:c r="C1" s="113"/>
      <x:c r="D1" s="113"/>
      <x:c r="E1" s="113"/>
      <x:c r="F1" s="113"/>
      <x:c r="G1" s="113"/>
      <x:c r="H1" s="113"/>
      <x:c r="I1" s="113"/>
      <x:c r="J1" s="113"/>
      <x:c r="K1" s="113"/>
      <x:c r="L1" s="113"/>
      <x:c r="M1" s="113"/>
      <x:c r="N1" s="113"/>
      <x:c r="O1" s="113"/>
      <x:c r="P1" s="113"/>
    </x:row>
    <x:row r="2" spans="1:16" s="2" customFormat="1" ht="22.5" customHeight="1">
      <x:c r="A2" s="114" t="s">
        <x:v>178</x:v>
      </x:c>
      <x:c r="B2" s="116" t="s">
        <x:v>170</x:v>
      </x:c>
      <x:c r="C2" s="117"/>
      <x:c r="D2" s="118"/>
      <x:c r="E2" s="119" t="s">
        <x:v>153</x:v>
      </x:c>
      <x:c r="F2" s="120"/>
      <x:c r="G2" s="121" t="s">
        <x:v>179</x:v>
      </x:c>
      <x:c r="H2" s="122"/>
      <x:c r="I2" s="116" t="s">
        <x:v>172</x:v>
      </x:c>
      <x:c r="J2" s="117"/>
      <x:c r="K2" s="118"/>
      <x:c r="L2" s="123" t="s">
        <x:v>173</x:v>
      </x:c>
      <x:c r="M2" s="124"/>
      <x:c r="N2" s="125"/>
      <x:c r="O2" s="119" t="s">
        <x:v>180</x:v>
      </x:c>
      <x:c r="P2" s="126"/>
    </x:row>
    <x:row r="3" spans="1:16" s="2" customFormat="1" ht="22.5" customHeight="1">
      <x:c r="A3" s="115"/>
      <x:c r="B3" s="52" t="s">
        <x:v>167</x:v>
      </x:c>
      <x:c r="C3" s="4" t="s">
        <x:v>166</x:v>
      </x:c>
      <x:c r="D3" s="5" t="s">
        <x:v>169</x:v>
      </x:c>
      <x:c r="E3" s="3" t="s">
        <x:v>167</x:v>
      </x:c>
      <x:c r="F3" s="4" t="s">
        <x:v>166</x:v>
      </x:c>
      <x:c r="G3" s="4" t="s">
        <x:v>167</x:v>
      </x:c>
      <x:c r="H3" s="66" t="s">
        <x:v>166</x:v>
      </x:c>
      <x:c r="I3" s="52" t="s">
        <x:v>167</x:v>
      </x:c>
      <x:c r="J3" s="4" t="s">
        <x:v>166</x:v>
      </x:c>
      <x:c r="K3" s="5" t="s">
        <x:v>169</x:v>
      </x:c>
      <x:c r="L3" s="89" t="s">
        <x:v>167</x:v>
      </x:c>
      <x:c r="M3" s="4" t="s">
        <x:v>166</x:v>
      </x:c>
      <x:c r="N3" s="5" t="s">
        <x:v>169</x:v>
      </x:c>
      <x:c r="O3" s="67" t="s">
        <x:v>167</x:v>
      </x:c>
      <x:c r="P3" s="5" t="s">
        <x:v>166</x:v>
      </x:c>
    </x:row>
    <x:row r="4" spans="1:16" s="2" customFormat="1" ht="22.5" customHeight="1">
      <x:c r="A4" s="23" t="s">
        <x:v>171</x:v>
      </x:c>
      <x:c r="B4" s="53">
        <x:v>7.8300000000000001</x:v>
      </x:c>
      <x:c r="C4" s="30">
        <x:v>6.4500000000000002</x:v>
      </x:c>
      <x:c r="D4" s="69"/>
      <x:c r="E4" s="96">
        <x:v>838.39999999999998</x:v>
      </x:c>
      <x:c r="F4" s="7">
        <x:v>1817.7</x:v>
      </x:c>
      <x:c r="G4" s="6">
        <x:v>1227</x:v>
      </x:c>
      <x:c r="H4" s="68">
        <x:v>2478</x:v>
      </x:c>
      <x:c r="I4" s="53">
        <x:v>5.2400000000000002</x:v>
      </x:c>
      <x:c r="J4" s="31">
        <x:v>5.2000000000000002</x:v>
      </x:c>
      <x:c r="K4" s="8"/>
      <x:c r="L4" s="90">
        <x:v>3.6299999999999999</x:v>
      </x:c>
      <x:c r="M4" s="31">
        <x:v>3.46</x:v>
      </x:c>
      <x:c r="N4" s="8"/>
      <x:c r="O4" s="91">
        <x:v>7.2199999999999998</x:v>
      </x:c>
      <x:c r="P4" s="32">
        <x:v>8.8100000000000005</x:v>
      </x:c>
    </x:row>
    <x:row r="5" spans="1:16" s="2" customFormat="1" ht="22.5" customHeight="1">
      <x:c r="A5" s="103" t="s">
        <x:v>159</x:v>
      </x:c>
      <x:c r="B5" s="104">
        <x:v>7.6900000000000004</x:v>
      </x:c>
      <x:c r="C5" s="105">
        <x:v>6.7199999999999998</x:v>
      </x:c>
      <x:c r="D5" s="106">
        <x:v>1</x:v>
      </x:c>
      <x:c r="E5" s="107">
        <x:v>1077.8</x:v>
      </x:c>
      <x:c r="F5" s="108">
        <x:v>2053.9000000000001</x:v>
      </x:c>
      <x:c r="G5" s="108">
        <x:v>1474</x:v>
      </x:c>
      <x:c r="H5" s="109">
        <x:v>2758</x:v>
      </x:c>
      <x:c r="I5" s="104">
        <x:v>5.5199999999999996</x:v>
      </x:c>
      <x:c r="J5" s="108">
        <x:v>6.7000000000000002</x:v>
      </x:c>
      <x:c r="K5" s="106">
        <x:v>2</x:v>
      </x:c>
      <x:c r="L5" s="110">
        <x:v>3.5099999999999998</x:v>
      </x:c>
      <x:c r="M5" s="105">
        <x:v>3.4500000000000002</x:v>
      </x:c>
      <x:c r="N5" s="106" t="s">
        <x:v>158</x:v>
      </x:c>
      <x:c r="O5" s="111">
        <x:v>9.25</x:v>
      </x:c>
      <x:c r="P5" s="112">
        <x:v>8.8900000000000006</x:v>
      </x:c>
    </x:row>
    <x:row r="6" spans="1:18" s="2" customFormat="1" ht="22.5" customHeight="1">
      <x:c r="A6" s="54" t="s">
        <x:v>176</x:v>
      </x:c>
      <x:c r="B6" s="55">
        <x:v>7.7800000000000002</x:v>
      </x:c>
      <x:c r="C6" s="56">
        <x:v>6.25</x:v>
      </x:c>
      <x:c r="D6" s="71"/>
      <x:c r="E6" s="97">
        <x:v>837.60000000000002</x:v>
      </x:c>
      <x:c r="F6" s="33">
        <x:v>1766.0999999999999</x:v>
      </x:c>
      <x:c r="G6" s="34">
        <x:v>1276</x:v>
      </x:c>
      <x:c r="H6" s="70">
        <x:v>2409</x:v>
      </x:c>
      <x:c r="I6" s="55">
        <x:v>5.1200000000000001</x:v>
      </x:c>
      <x:c r="J6" s="56">
        <x:v>5.0499999999999998</x:v>
      </x:c>
      <x:c r="K6" s="71"/>
      <x:c r="L6" s="55">
        <x:v>3.4399999999999999</x:v>
      </x:c>
      <x:c r="M6" s="56">
        <x:v>3.3999999999999999</x:v>
      </x:c>
      <x:c r="N6" s="71"/>
      <x:c r="O6" s="72">
        <x:v>8.9800000000000004</x:v>
      </x:c>
      <x:c r="P6" s="35">
        <x:v>8.8000000000000007</x:v>
      </x:c>
      <x:c r="Q6" s="9"/>
      <x:c r="R6" s="9"/>
    </x:row>
    <x:row r="7" spans="1:18" s="2" customFormat="1" ht="22.5" customHeight="1">
      <x:c r="A7" s="57" t="s">
        <x:v>177</x:v>
      </x:c>
      <x:c r="B7" s="58">
        <x:v>7.4900000000000002</x:v>
      </x:c>
      <x:c r="C7" s="59">
        <x:v>6.29</x:v>
      </x:c>
      <x:c r="D7" s="75"/>
      <x:c r="E7" s="98">
        <x:v>1066.0999999999999</x:v>
      </x:c>
      <x:c r="F7" s="36">
        <x:v>1926</x:v>
      </x:c>
      <x:c r="G7" s="37">
        <x:v>1479</x:v>
      </x:c>
      <x:c r="H7" s="73">
        <x:v>2615</x:v>
      </x:c>
      <x:c r="I7" s="74">
        <x:v>4.7599999999999998</x:v>
      </x:c>
      <x:c r="J7" s="59">
        <x:v>5.2000000000000002</x:v>
      </x:c>
      <x:c r="K7" s="75"/>
      <x:c r="L7" s="60">
        <x:v>3.4700000000000002</x:v>
      </x:c>
      <x:c r="M7" s="59">
        <x:v>3.3999999999999999</x:v>
      </x:c>
      <x:c r="N7" s="75"/>
      <x:c r="O7" s="76">
        <x:v>9.3900000000000006</x:v>
      </x:c>
      <x:c r="P7" s="38">
        <x:v>8.7899999999999991</x:v>
      </x:c>
      <x:c r="Q7" s="9"/>
      <x:c r="R7" s="9"/>
    </x:row>
    <x:row r="8" spans="1:18" s="2" customFormat="1" ht="22.5" customHeight="1">
      <x:c r="A8" s="57" t="s">
        <x:v>174</x:v>
      </x:c>
      <x:c r="B8" s="60">
        <x:v>7.1399999999999997</x:v>
      </x:c>
      <x:c r="C8" s="59">
        <x:v>6.5899999999999999</x:v>
      </x:c>
      <x:c r="D8" s="75"/>
      <x:c r="E8" s="98">
        <x:v>1122.5999999999999</x:v>
      </x:c>
      <x:c r="F8" s="36">
        <x:v>2108.8000000000002</x:v>
      </x:c>
      <x:c r="G8" s="37">
        <x:v>1503</x:v>
      </x:c>
      <x:c r="H8" s="73">
        <x:v>2841</x:v>
      </x:c>
      <x:c r="I8" s="60">
        <x:v>5.7699999999999996</x:v>
      </x:c>
      <x:c r="J8" s="59">
        <x:v>5.1399999999999997</x:v>
      </x:c>
      <x:c r="K8" s="75"/>
      <x:c r="L8" s="60">
        <x:v>3.52</x:v>
      </x:c>
      <x:c r="M8" s="59">
        <x:v>3.46</x:v>
      </x:c>
      <x:c r="N8" s="75"/>
      <x:c r="O8" s="76">
        <x:v>8.9499999999999993</x:v>
      </x:c>
      <x:c r="P8" s="38">
        <x:v>8.9100000000000001</x:v>
      </x:c>
      <x:c r="Q8" s="9"/>
      <x:c r="R8" s="9"/>
    </x:row>
    <x:row r="9" spans="1:18" s="2" customFormat="1" ht="22.5" customHeight="1">
      <x:c r="A9" s="61" t="s">
        <x:v>175</x:v>
      </x:c>
      <x:c r="B9" s="62">
        <x:v>8.3100000000000005</x:v>
      </x:c>
      <x:c r="C9" s="63">
        <x:v>7.8099999999999996</x:v>
      </x:c>
      <x:c r="D9" s="78"/>
      <x:c r="E9" s="99">
        <x:v>1205.8</x:v>
      </x:c>
      <x:c r="F9" s="39">
        <x:v>2297.5</x:v>
      </x:c>
      <x:c r="G9" s="40">
        <x:v>1576</x:v>
      </x:c>
      <x:c r="H9" s="77">
        <x:v>3033</x:v>
      </x:c>
      <x:c r="I9" s="62">
        <x:v>6.4100000000000001</x:v>
      </x:c>
      <x:c r="J9" s="63">
        <x:v>5.7199999999999998</x:v>
      </x:c>
      <x:c r="K9" s="78"/>
      <x:c r="L9" s="62">
        <x:v>3.6000000000000001</x:v>
      </x:c>
      <x:c r="M9" s="63">
        <x:v>3.5299999999999998</x:v>
      </x:c>
      <x:c r="N9" s="78"/>
      <x:c r="O9" s="79">
        <x:v>9.6899999999999995</x:v>
      </x:c>
      <x:c r="P9" s="41">
        <x:v>9.0800000000000001</x:v>
      </x:c>
      <x:c r="Q9" s="9"/>
      <x:c r="R9" s="9"/>
    </x:row>
    <x:row r="10" spans="1:18" s="2" customFormat="1" ht="22.5" customHeight="1">
      <x:c r="A10" s="23" t="s">
        <x:v>156</x:v>
      </x:c>
      <x:c r="B10" s="64">
        <x:v>8.7899999999999991</x:v>
      </x:c>
      <x:c r="C10" s="65">
        <x:v>7.6299999999999999</x:v>
      </x:c>
      <x:c r="D10" s="69">
        <x:v>1</x:v>
      </x:c>
      <x:c r="E10" s="100">
        <x:v>1234</x:v>
      </x:c>
      <x:c r="F10" s="25">
        <x:v>2264.5</x:v>
      </x:c>
      <x:c r="G10" s="24">
        <x:v>1800</x:v>
      </x:c>
      <x:c r="H10" s="80">
        <x:v>3076</x:v>
      </x:c>
      <x:c r="I10" s="81">
        <x:v>10.5</x:v>
      </x:c>
      <x:c r="J10" s="65">
        <x:v>6.04</x:v>
      </x:c>
      <x:c r="K10" s="69">
        <x:v>3</x:v>
      </x:c>
      <x:c r="L10" s="64">
        <x:v>3.6600000000000001</x:v>
      </x:c>
      <x:c r="M10" s="65">
        <x:v>3.48</x:v>
      </x:c>
      <x:c r="N10" s="69" t="s">
        <x:v>162</x:v>
      </x:c>
      <x:c r="O10" s="82">
        <x:v>11.5</x:v>
      </x:c>
      <x:c r="P10" s="26">
        <x:v>9.2400000000000002</x:v>
      </x:c>
      <x:c r="Q10" s="9"/>
      <x:c r="R10" s="9"/>
    </x:row>
    <x:row r="11" spans="1:18" s="2" customFormat="1" ht="22.5" customHeight="1">
      <x:c r="A11" s="23" t="s">
        <x:v>160</x:v>
      </x:c>
      <x:c r="B11" s="64">
        <x:v>7.8499999999999996</x:v>
      </x:c>
      <x:c r="C11" s="31">
        <x:v>6.9000000000000004</x:v>
      </x:c>
      <x:c r="D11" s="69" t="s">
        <x:v>161</x:v>
      </x:c>
      <x:c r="E11" s="101">
        <x:v>738.29999999999995</x:v>
      </x:c>
      <x:c r="F11" s="42">
        <x:v>1875.9000000000001</x:v>
      </x:c>
      <x:c r="G11" s="43">
        <x:v>1355</x:v>
      </x:c>
      <x:c r="H11" s="83">
        <x:v>2676</x:v>
      </x:c>
      <x:c r="I11" s="84">
        <x:v>9.9800000000000004</x:v>
      </x:c>
      <x:c r="J11" s="31">
        <x:v>5.7800000000000002</x:v>
      </x:c>
      <x:c r="K11" s="69">
        <x:v>3</x:v>
      </x:c>
      <x:c r="L11" s="92">
        <x:v>3.6499999999999999</x:v>
      </x:c>
      <x:c r="M11" s="31">
        <x:v>3.46</x:v>
      </x:c>
      <x:c r="N11" s="69" t="s">
        <x:v>164</x:v>
      </x:c>
      <x:c r="O11" s="85">
        <x:v>12.460000000000001</x:v>
      </x:c>
      <x:c r="P11" s="44">
        <x:v>9.5099999999999998</x:v>
      </x:c>
      <x:c r="Q11" s="9"/>
      <x:c r="R11" s="9"/>
    </x:row>
    <x:row r="12" spans="1:18" s="15" customFormat="1" ht="22.5" customHeight="1">
      <x:c r="A12" s="11" t="s">
        <x:v>157</x:v>
      </x:c>
      <x:c r="B12" s="45">
        <x:v>4.5599999999999996</x:v>
      </x:c>
      <x:c r="C12" s="46">
        <x:v>5</x:v>
      </x:c>
      <x:c r="D12" s="27"/>
      <x:c r="E12" s="127" t="s">
        <x:v>168</x:v>
      </x:c>
      <x:c r="F12" s="128"/>
      <x:c r="G12" s="128"/>
      <x:c r="H12" s="129"/>
      <x:c r="I12" s="86">
        <x:v>6.3700000000000001</x:v>
      </x:c>
      <x:c r="J12" s="46">
        <x:v>4.5199999999999996</x:v>
      </x:c>
      <x:c r="K12" s="27"/>
      <x:c r="L12" s="86">
        <x:v>3.6299999999999999</x:v>
      </x:c>
      <x:c r="M12" s="46">
        <x:v>3.4300000000000002</x:v>
      </x:c>
      <x:c r="N12" s="27"/>
      <x:c r="O12" s="127" t="s">
        <x:v>168</x:v>
      </x:c>
      <x:c r="P12" s="130"/>
      <x:c r="Q12" s="14"/>
      <x:c r="R12" s="14"/>
    </x:row>
    <x:row r="13" spans="1:18" s="2" customFormat="1" ht="22.5" customHeight="1">
      <x:c r="A13" s="10" t="s">
        <x:v>163</x:v>
      </x:c>
      <x:c r="B13" s="47">
        <x:v>5.8399999999999999</x:v>
      </x:c>
      <x:c r="C13" s="48">
        <x:v>5.4199999999999999</x:v>
      </x:c>
      <x:c r="D13" s="16"/>
      <x:c r="E13" s="93"/>
      <x:c r="F13" s="12"/>
      <x:c r="G13" s="13"/>
      <x:c r="H13" s="87"/>
      <x:c r="I13" s="47">
        <x:v>8.7400000000000002</x:v>
      </x:c>
      <x:c r="J13" s="48">
        <x:v>5.3200000000000003</x:v>
      </x:c>
      <x:c r="K13" s="16"/>
      <x:c r="L13" s="47">
        <x:v>3.52</x:v>
      </x:c>
      <x:c r="M13" s="48">
        <x:v>3.3399999999999999</x:v>
      </x:c>
      <x:c r="N13" s="16"/>
      <x:c r="O13" s="93"/>
      <x:c r="P13" s="16"/>
      <x:c r="Q13" s="9"/>
      <x:c r="R13" s="9"/>
    </x:row>
    <x:row r="14" spans="1:18" s="2" customFormat="1" ht="22.5" customHeight="1">
      <x:c r="A14" s="10" t="s">
        <x:v>165</x:v>
      </x:c>
      <x:c r="B14" s="49">
        <x:v>6.71</x:v>
      </x:c>
      <x:c r="C14" s="48">
        <x:v>7.04</x:v>
      </x:c>
      <x:c r="D14" s="16"/>
      <x:c r="E14" s="93"/>
      <x:c r="F14" s="12"/>
      <x:c r="G14" s="13"/>
      <x:c r="H14" s="87"/>
      <x:c r="I14" s="47">
        <x:v>7.1799999999999997</x:v>
      </x:c>
      <x:c r="J14" s="48">
        <x:v>6.25</x:v>
      </x:c>
      <x:c r="K14" s="16"/>
      <x:c r="L14" s="47">
        <x:v>3.46</x:v>
      </x:c>
      <x:c r="M14" s="48">
        <x:v>3.3900000000000001</x:v>
      </x:c>
      <x:c r="N14" s="16"/>
      <x:c r="O14" s="93"/>
      <x:c r="P14" s="16"/>
      <x:c r="Q14" s="9"/>
      <x:c r="R14" s="9"/>
    </x:row>
    <x:row r="15" spans="1:18" s="2" customFormat="1" ht="22.5" customHeight="1">
      <x:c r="A15" s="17" t="s">
        <x:v>155</x:v>
      </x:c>
      <x:c r="B15" s="50">
        <x:v>8.3900000000000006</x:v>
      </x:c>
      <x:c r="C15" s="51">
        <x:v>8.6400000000000006</x:v>
      </x:c>
      <x:c r="D15" s="19"/>
      <x:c r="E15" s="102"/>
      <x:c r="F15" s="18"/>
      <x:c r="G15" s="18"/>
      <x:c r="H15" s="88"/>
      <x:c r="I15" s="50">
        <x:v>7.2400000000000002</x:v>
      </x:c>
      <x:c r="J15" s="51">
        <x:v>7.3799999999999999</x:v>
      </x:c>
      <x:c r="K15" s="19"/>
      <x:c r="L15" s="94">
        <x:v>3.4399999999999999</x:v>
      </x:c>
      <x:c r="M15" s="51">
        <x:v>3.4199999999999999</x:v>
      </x:c>
      <x:c r="N15" s="19"/>
      <x:c r="O15" s="95"/>
      <x:c r="P15" s="19"/>
      <x:c r="Q15" s="9"/>
      <x:c r="R15" s="9"/>
    </x:row>
    <x:row r="16" spans="1:18" s="2" customFormat="1" ht="22.5" customHeight="1">
      <x:c r="A16" s="20"/>
      <x:c r="Q16" s="9"/>
      <x:c r="R16" s="9"/>
    </x:row>
    <x:row r="17" spans="1:18" s="2" customFormat="1" ht="24" customHeight="1">
      <x:c r="A17" s="131" t="s">
        <x:v>149</x:v>
      </x:c>
      <x:c r="B17" s="131"/>
      <x:c r="C17" s="131"/>
      <x:c r="D17" s="131"/>
      <x:c r="E17" s="131"/>
      <x:c r="F17" s="131"/>
      <x:c r="G17" s="131"/>
      <x:c r="H17" s="131"/>
      <x:c r="I17" s="131"/>
      <x:c r="J17" s="131"/>
      <x:c r="K17" s="22"/>
      <x:c r="L17" s="21"/>
      <x:c r="M17" s="21"/>
      <x:c r="N17" s="21"/>
      <x:c r="O17" s="21"/>
      <x:c r="P17" s="21"/>
      <x:c r="Q17" s="9"/>
      <x:c r="R17" s="9"/>
    </x:row>
    <x:row r="18" spans="1:18" s="2" customFormat="1" ht="24" customHeight="1">
      <x:c r="A18" s="131" t="s">
        <x:v>152</x:v>
      </x:c>
      <x:c r="B18" s="131"/>
      <x:c r="C18" s="131"/>
      <x:c r="D18" s="131"/>
      <x:c r="E18" s="131"/>
      <x:c r="F18" s="131"/>
      <x:c r="G18" s="131"/>
      <x:c r="H18" s="131"/>
      <x:c r="I18" s="131"/>
      <x:c r="J18" s="131"/>
      <x:c r="K18" s="22"/>
      <x:c r="L18" s="21"/>
      <x:c r="M18" s="21"/>
      <x:c r="N18" s="21"/>
      <x:c r="O18" s="21"/>
      <x:c r="P18" s="21"/>
      <x:c r="Q18" s="9"/>
      <x:c r="R18" s="9"/>
    </x:row>
    <x:row r="19" spans="1:18" s="2" customFormat="1" ht="24" customHeight="1">
      <x:c r="A19" s="131" t="s">
        <x:v>154</x:v>
      </x:c>
      <x:c r="B19" s="131"/>
      <x:c r="C19" s="131"/>
      <x:c r="D19" s="131"/>
      <x:c r="E19" s="131"/>
      <x:c r="F19" s="131"/>
      <x:c r="G19" s="131"/>
      <x:c r="H19" s="131"/>
      <x:c r="I19" s="131"/>
      <x:c r="J19" s="131"/>
      <x:c r="K19" s="22"/>
      <x:c r="L19" s="21"/>
      <x:c r="M19" s="21"/>
      <x:c r="N19" s="21"/>
      <x:c r="O19" s="21"/>
      <x:c r="P19" s="21"/>
      <x:c r="Q19" s="9"/>
      <x:c r="R19" s="9"/>
    </x:row>
    <x:row r="20" spans="1:23" s="2" customFormat="1" ht="24" customHeight="1">
      <x:c r="A20" s="131" t="s">
        <x:v>151</x:v>
      </x:c>
      <x:c r="B20" s="131"/>
      <x:c r="C20" s="131"/>
      <x:c r="D20" s="131"/>
      <x:c r="E20" s="131"/>
      <x:c r="F20" s="131"/>
      <x:c r="G20" s="131"/>
      <x:c r="H20" s="131"/>
      <x:c r="I20" s="131"/>
      <x:c r="J20" s="131"/>
      <x:c r="K20" s="22"/>
      <x:c r="L20" s="21"/>
      <x:c r="M20" s="21"/>
      <x:c r="N20" s="21"/>
      <x:c r="O20" s="21"/>
      <x:c r="P20" s="21"/>
      <x:c r="U20" s="29"/>
      <x:c r="V20" s="29"/>
      <x:c r="W20" s="28"/>
    </x:row>
    <x:row r="21" spans="1:23" s="2" customFormat="1" ht="24" customHeight="1">
      <x:c r="A21" s="131" t="s">
        <x:v>148</x:v>
      </x:c>
      <x:c r="B21" s="131"/>
      <x:c r="C21" s="131"/>
      <x:c r="D21" s="131"/>
      <x:c r="E21" s="131"/>
      <x:c r="F21" s="131"/>
      <x:c r="G21" s="131"/>
      <x:c r="H21" s="131"/>
      <x:c r="I21" s="131"/>
      <x:c r="J21" s="131"/>
      <x:c r="K21" s="22"/>
      <x:c r="L21" s="21"/>
      <x:c r="M21" s="21"/>
      <x:c r="N21" s="21"/>
      <x:c r="O21" s="21"/>
      <x:c r="P21" s="21"/>
      <x:c r="W21" s="28"/>
    </x:row>
  </x:sheetData>
  <x:mergeCells count="15">
    <x:mergeCell ref="A1:P1"/>
    <x:mergeCell ref="A2:A3"/>
    <x:mergeCell ref="B2:D2"/>
    <x:mergeCell ref="E2:F2"/>
    <x:mergeCell ref="G2:H2"/>
    <x:mergeCell ref="I2:K2"/>
    <x:mergeCell ref="L2:N2"/>
    <x:mergeCell ref="O2:P2"/>
    <x:mergeCell ref="E12:H12"/>
    <x:mergeCell ref="O12:P12"/>
    <x:mergeCell ref="A17:J17"/>
    <x:mergeCell ref="A18:J18"/>
    <x:mergeCell ref="A19:J19"/>
    <x:mergeCell ref="A20:J20"/>
    <x:mergeCell ref="A21:J21"/>
  </x:mergeCells>
  <x:pageMargins left="0.18944443762302399" right="0.21041665971279144" top="0.75" bottom="0.75" header="0.30000001192092896" footer="0.30000001192092896"/>
  <x:pageSetup paperSize="9" scale="95" firstPageNumber="1" fitToWidth="0" fitToHeight="0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 filterMode="1"/>
  <x:dimension ref="A1:J99"/>
  <x:sheetViews>
    <x:sheetView topLeftCell="A1" zoomScaleNormal="100" zoomScaleSheetLayoutView="75" workbookViewId="0">
      <x:selection activeCell="D18" activeCellId="0" sqref="D18:F18"/>
    </x:sheetView>
  </x:sheetViews>
  <x:sheetFormatPr defaultColWidth="9.00390625" defaultRowHeight="16.399999999999999"/>
  <x:cols>
    <x:col min="1" max="1" width="10.2890625" style="132" bestFit="1" customWidth="1"/>
    <x:col min="2" max="2" width="12.75" style="132" customWidth="1"/>
    <x:col min="3" max="3" width="14.5703125" style="132" customWidth="1"/>
    <x:col min="4" max="4" width="20" style="133" customWidth="1"/>
    <x:col min="5" max="5" width="39.5703125" style="133" customWidth="1"/>
    <x:col min="6" max="6" width="11.5703125" style="132" customWidth="1"/>
    <x:col min="7" max="7" width="9.83203125" style="132" customWidth="1"/>
    <x:col min="8" max="8" width="35.71484375" style="132" customWidth="1"/>
    <x:col min="10" max="10" width="16" customWidth="1"/>
  </x:cols>
  <x:sheetData>
    <x:row r="1" spans="1:10" ht="42" customHeight="1">
      <x:c r="A1" s="134" t="s">
        <x:v>197</x:v>
      </x:c>
      <x:c r="B1" s="134"/>
      <x:c r="C1" s="134"/>
      <x:c r="D1" s="134"/>
      <x:c r="E1" s="134"/>
      <x:c r="F1" s="134"/>
      <x:c r="G1" s="134"/>
      <x:c r="H1" s="134"/>
      <x:c r="J1" s="135"/>
    </x:row>
    <x:row r="2" spans="1:10">
      <x:c r="A2" s="136" t="s">
        <x:v>4</x:v>
      </x:c>
      <x:c r="B2" s="137" t="s">
        <x:v>41</x:v>
      </x:c>
      <x:c r="C2" s="137" t="s">
        <x:v>30</x:v>
      </x:c>
      <x:c r="D2" s="137" t="s">
        <x:v>13</x:v>
      </x:c>
      <x:c r="E2" s="137" t="s">
        <x:v>48</x:v>
      </x:c>
      <x:c r="F2" s="137" t="s">
        <x:v>57</x:v>
      </x:c>
      <x:c r="G2" s="137" t="s">
        <x:v>9</x:v>
      </x:c>
      <x:c r="H2" s="138" t="s">
        <x:v>20</x:v>
      </x:c>
      <x:c r="J2" t="s">
        <x:v>186</x:v>
      </x:c>
    </x:row>
    <x:row r="3" spans="1:10">
      <x:c r="A3" s="139">
        <x:v>1</x:v>
      </x:c>
      <x:c r="B3" s="140">
        <x:v>46028</x:v>
      </x:c>
      <x:c r="C3" s="141" t="s">
        <x:v>56</x:v>
      </x:c>
      <x:c r="D3" s="142" t="s">
        <x:v>39</x:v>
      </x:c>
      <x:c r="E3" s="142" t="s">
        <x:v>196</x:v>
      </x:c>
      <x:c r="F3" s="143" t="s">
        <x:v>6</x:v>
      </x:c>
      <x:c r="G3" s="143" t="s">
        <x:v>19</x:v>
      </x:c>
      <x:c r="H3" s="144" t="s">
        <x:v>29</x:v>
      </x:c>
      <x:c r="J3" t="s">
        <x:v>183</x:v>
      </x:c>
    </x:row>
    <x:row r="4" spans="1:10">
      <x:c r="A4" s="145">
        <x:v>2</x:v>
      </x:c>
      <x:c r="B4" s="146"/>
      <x:c r="C4" s="147"/>
      <x:c r="D4" s="148" t="s">
        <x:v>83</x:v>
      </x:c>
      <x:c r="E4" s="148" t="s">
        <x:v>191</x:v>
      </x:c>
      <x:c r="F4" s="149" t="s">
        <x:v>6</x:v>
      </x:c>
      <x:c r="G4" s="149" t="s">
        <x:v>19</x:v>
      </x:c>
      <x:c r="H4" s="150" t="s">
        <x:v>28</x:v>
      </x:c>
      <x:c r="J4" t="s">
        <x:v>184</x:v>
      </x:c>
    </x:row>
    <x:row r="5" spans="1:8">
      <x:c r="A5" s="145">
        <x:v>3</x:v>
      </x:c>
      <x:c r="B5" s="151">
        <x:v>46029</x:v>
      </x:c>
      <x:c r="C5" s="149" t="s">
        <x:v>74</x:v>
      </x:c>
      <x:c r="D5" s="148" t="s">
        <x:v>83</x:v>
      </x:c>
      <x:c r="E5" s="148" t="s">
        <x:v>191</x:v>
      </x:c>
      <x:c r="F5" s="149" t="s">
        <x:v>6</x:v>
      </x:c>
      <x:c r="G5" s="149" t="s">
        <x:v>15</x:v>
      </x:c>
      <x:c r="H5" s="150" t="s">
        <x:v>185</x:v>
      </x:c>
    </x:row>
    <x:row r="6" spans="1:8">
      <x:c r="A6" s="145">
        <x:v>4</x:v>
      </x:c>
      <x:c r="B6" s="151">
        <x:v>46029</x:v>
      </x:c>
      <x:c r="C6" s="149" t="s">
        <x:v>54</x:v>
      </x:c>
      <x:c r="D6" s="148" t="s">
        <x:v>61</x:v>
      </x:c>
      <x:c r="E6" s="152" t="s">
        <x:v>25</x:v>
      </x:c>
      <x:c r="F6" s="149" t="s">
        <x:v>6</x:v>
      </x:c>
      <x:c r="G6" s="149" t="s">
        <x:v>15</x:v>
      </x:c>
      <x:c r="H6" s="153" t="s">
        <x:v>26</x:v>
      </x:c>
    </x:row>
    <x:row r="7" spans="1:8">
      <x:c r="A7" s="145">
        <x:v>5</x:v>
      </x:c>
      <x:c r="B7" s="151">
        <x:v>46030</x:v>
      </x:c>
      <x:c r="C7" s="149" t="s">
        <x:v>87</x:v>
      </x:c>
      <x:c r="D7" s="148" t="s">
        <x:v>83</x:v>
      </x:c>
      <x:c r="E7" s="148" t="s">
        <x:v>191</x:v>
      </x:c>
      <x:c r="F7" s="149" t="s">
        <x:v>6</x:v>
      </x:c>
      <x:c r="G7" s="149" t="s">
        <x:v>23</x:v>
      </x:c>
      <x:c r="H7" s="150"/>
    </x:row>
    <x:row r="8" spans="1:8">
      <x:c r="A8" s="145">
        <x:v>6</x:v>
      </x:c>
      <x:c r="B8" s="151">
        <x:v>46034</x:v>
      </x:c>
      <x:c r="C8" s="149" t="s">
        <x:v>45</x:v>
      </x:c>
      <x:c r="D8" s="148" t="s">
        <x:v>182</x:v>
      </x:c>
      <x:c r="E8" s="148" t="s">
        <x:v>192</x:v>
      </x:c>
      <x:c r="F8" s="149" t="s">
        <x:v>6</x:v>
      </x:c>
      <x:c r="G8" s="149" t="s">
        <x:v>24</x:v>
      </x:c>
      <x:c r="H8" s="150"/>
    </x:row>
    <x:row r="9" spans="1:8">
      <x:c r="A9" s="145">
        <x:v>7</x:v>
      </x:c>
      <x:c r="B9" s="151">
        <x:v>46034</x:v>
      </x:c>
      <x:c r="C9" s="149" t="s">
        <x:v>37</x:v>
      </x:c>
      <x:c r="D9" s="148" t="s">
        <x:v>39</x:v>
      </x:c>
      <x:c r="E9" s="148" t="s">
        <x:v>196</x:v>
      </x:c>
      <x:c r="F9" s="149" t="s">
        <x:v>6</x:v>
      </x:c>
      <x:c r="G9" s="149" t="s">
        <x:v>14</x:v>
      </x:c>
      <x:c r="H9" s="150"/>
    </x:row>
    <x:row r="10" spans="1:8">
      <x:c r="A10" s="145">
        <x:v>8</x:v>
      </x:c>
      <x:c r="B10" s="151">
        <x:v>46034</x:v>
      </x:c>
      <x:c r="C10" s="149" t="s">
        <x:v>87</x:v>
      </x:c>
      <x:c r="D10" s="148" t="s">
        <x:v>61</x:v>
      </x:c>
      <x:c r="E10" s="152" t="s">
        <x:v>25</x:v>
      </x:c>
      <x:c r="F10" s="149" t="s">
        <x:v>6</x:v>
      </x:c>
      <x:c r="G10" s="149" t="s">
        <x:v>24</x:v>
      </x:c>
      <x:c r="H10" s="150"/>
    </x:row>
    <x:row r="11" spans="1:8">
      <x:c r="A11" s="145">
        <x:v>9</x:v>
      </x:c>
      <x:c r="B11" s="151">
        <x:v>46037</x:v>
      </x:c>
      <x:c r="C11" s="149" t="s">
        <x:v>54</x:v>
      </x:c>
      <x:c r="D11" s="148" t="s">
        <x:v>83</x:v>
      </x:c>
      <x:c r="E11" s="148" t="s">
        <x:v>191</x:v>
      </x:c>
      <x:c r="F11" s="149" t="s">
        <x:v>6</x:v>
      </x:c>
      <x:c r="G11" s="149" t="s">
        <x:v>15</x:v>
      </x:c>
      <x:c r="H11" s="150" t="s">
        <x:v>89</x:v>
      </x:c>
    </x:row>
    <x:row r="12" spans="1:8">
      <x:c r="A12" s="145">
        <x:v>10</x:v>
      </x:c>
      <x:c r="B12" s="151">
        <x:v>46038</x:v>
      </x:c>
      <x:c r="C12" s="149" t="s">
        <x:v>50</x:v>
      </x:c>
      <x:c r="D12" s="148" t="s">
        <x:v>83</x:v>
      </x:c>
      <x:c r="E12" s="148" t="s">
        <x:v>191</x:v>
      </x:c>
      <x:c r="F12" s="149" t="s">
        <x:v>6</x:v>
      </x:c>
      <x:c r="G12" s="149" t="s">
        <x:v>15</x:v>
      </x:c>
      <x:c r="H12" s="150" t="s">
        <x:v>89</x:v>
      </x:c>
    </x:row>
    <x:row r="13" spans="1:8">
      <x:c r="A13" s="145">
        <x:v>11</x:v>
      </x:c>
      <x:c r="B13" s="151">
        <x:v>46041</x:v>
      </x:c>
      <x:c r="C13" s="149" t="s">
        <x:v>68</x:v>
      </x:c>
      <x:c r="D13" s="148" t="s">
        <x:v>31</x:v>
      </x:c>
      <x:c r="E13" s="152" t="s">
        <x:v>150</x:v>
      </x:c>
      <x:c r="F13" s="149" t="s">
        <x:v>18</x:v>
      </x:c>
      <x:c r="G13" s="149" t="s">
        <x:v>24</x:v>
      </x:c>
      <x:c r="H13" s="150"/>
    </x:row>
    <x:row r="14" spans="1:8">
      <x:c r="A14" s="145">
        <x:v>12</x:v>
      </x:c>
      <x:c r="B14" s="151">
        <x:v>46043</x:v>
      </x:c>
      <x:c r="C14" s="149" t="s">
        <x:v>66</x:v>
      </x:c>
      <x:c r="D14" s="148" t="s">
        <x:v>83</x:v>
      </x:c>
      <x:c r="E14" s="148" t="s">
        <x:v>191</x:v>
      </x:c>
      <x:c r="F14" s="149" t="s">
        <x:v>6</x:v>
      </x:c>
      <x:c r="G14" s="149" t="s">
        <x:v>23</x:v>
      </x:c>
      <x:c r="H14" s="150"/>
    </x:row>
    <x:row r="15" spans="1:8">
      <x:c r="A15" s="145">
        <x:v>13</x:v>
      </x:c>
      <x:c r="B15" s="151">
        <x:v>46045</x:v>
      </x:c>
      <x:c r="C15" s="149" t="s">
        <x:v>63</x:v>
      </x:c>
      <x:c r="D15" s="148" t="s">
        <x:v>83</x:v>
      </x:c>
      <x:c r="E15" s="148" t="s">
        <x:v>191</x:v>
      </x:c>
      <x:c r="F15" s="149" t="s">
        <x:v>6</x:v>
      </x:c>
      <x:c r="G15" s="149" t="s">
        <x:v>14</x:v>
      </x:c>
      <x:c r="H15" s="150"/>
    </x:row>
    <x:row r="16" spans="1:8">
      <x:c r="A16" s="145">
        <x:v>14</x:v>
      </x:c>
      <x:c r="B16" s="151">
        <x:v>46045</x:v>
      </x:c>
      <x:c r="C16" s="149" t="s">
        <x:v>68</x:v>
      </x:c>
      <x:c r="D16" s="148" t="s">
        <x:v>39</x:v>
      </x:c>
      <x:c r="E16" s="148" t="s">
        <x:v>196</x:v>
      </x:c>
      <x:c r="F16" s="149" t="s">
        <x:v>18</x:v>
      </x:c>
      <x:c r="G16" s="149" t="s">
        <x:v>24</x:v>
      </x:c>
      <x:c r="H16" s="150"/>
    </x:row>
    <x:row r="17" spans="1:8">
      <x:c r="A17" s="145">
        <x:v>15</x:v>
      </x:c>
      <x:c r="B17" s="151">
        <x:v>46051</x:v>
      </x:c>
      <x:c r="C17" s="149" t="s">
        <x:v>65</x:v>
      </x:c>
      <x:c r="D17" s="148" t="s">
        <x:v>27</x:v>
      </x:c>
      <x:c r="E17" s="148" t="s">
        <x:v>193</x:v>
      </x:c>
      <x:c r="F17" s="149"/>
      <x:c r="G17" s="149" t="s">
        <x:v>24</x:v>
      </x:c>
      <x:c r="H17" s="150"/>
    </x:row>
    <x:row r="18" spans="1:8">
      <x:c r="A18" s="145">
        <x:v>16</x:v>
      </x:c>
      <x:c r="B18" s="151">
        <x:v>46056</x:v>
      </x:c>
      <x:c r="C18" s="149" t="s">
        <x:v>54</x:v>
      </x:c>
      <x:c r="D18" s="148" t="s">
        <x:v>31</x:v>
      </x:c>
      <x:c r="E18" s="152" t="s">
        <x:v>150</x:v>
      </x:c>
      <x:c r="F18" s="149" t="s">
        <x:v>6</x:v>
      </x:c>
      <x:c r="G18" s="149" t="s">
        <x:v>23</x:v>
      </x:c>
      <x:c r="H18" s="150"/>
    </x:row>
    <x:row r="19" spans="1:8">
      <x:c r="A19" s="145">
        <x:v>17</x:v>
      </x:c>
      <x:c r="B19" s="151">
        <x:v>46056</x:v>
      </x:c>
      <x:c r="C19" s="149" t="s">
        <x:v>59</x:v>
      </x:c>
      <x:c r="D19" s="148" t="s">
        <x:v>27</x:v>
      </x:c>
      <x:c r="E19" s="148" t="s">
        <x:v>193</x:v>
      </x:c>
      <x:c r="F19" s="149" t="s">
        <x:v>6</x:v>
      </x:c>
      <x:c r="G19" s="149" t="s">
        <x:v>24</x:v>
      </x:c>
      <x:c r="H19" s="150"/>
    </x:row>
    <x:row r="20" spans="1:8">
      <x:c r="A20" s="145">
        <x:v>18</x:v>
      </x:c>
      <x:c r="B20" s="151">
        <x:v>46058</x:v>
      </x:c>
      <x:c r="C20" s="149" t="s">
        <x:v>71</x:v>
      </x:c>
      <x:c r="D20" s="148" t="s">
        <x:v>27</x:v>
      </x:c>
      <x:c r="E20" s="148" t="s">
        <x:v>193</x:v>
      </x:c>
      <x:c r="F20" s="149"/>
      <x:c r="G20" s="149" t="s">
        <x:v>23</x:v>
      </x:c>
      <x:c r="H20" s="150"/>
    </x:row>
    <x:row r="21" spans="1:8">
      <x:c r="A21" s="145">
        <x:v>19</x:v>
      </x:c>
      <x:c r="B21" s="151">
        <x:v>46063</x:v>
      </x:c>
      <x:c r="C21" s="149" t="s">
        <x:v>63</x:v>
      </x:c>
      <x:c r="D21" s="148" t="s">
        <x:v>83</x:v>
      </x:c>
      <x:c r="E21" s="148" t="s">
        <x:v>191</x:v>
      </x:c>
      <x:c r="F21" s="149" t="s">
        <x:v>6</x:v>
      </x:c>
      <x:c r="G21" s="149" t="s">
        <x:v>19</x:v>
      </x:c>
      <x:c r="H21" s="150" t="s">
        <x:v>40</x:v>
      </x:c>
    </x:row>
    <x:row r="22" spans="1:8">
      <x:c r="A22" s="145">
        <x:v>20</x:v>
      </x:c>
      <x:c r="B22" s="151">
        <x:v>46065</x:v>
      </x:c>
      <x:c r="C22" s="149" t="s">
        <x:v>37</x:v>
      </x:c>
      <x:c r="D22" s="148" t="s">
        <x:v>27</x:v>
      </x:c>
      <x:c r="E22" s="148" t="s">
        <x:v>193</x:v>
      </x:c>
      <x:c r="F22" s="149" t="s">
        <x:v>6</x:v>
      </x:c>
      <x:c r="G22" s="149" t="s">
        <x:v>24</x:v>
      </x:c>
      <x:c r="H22" s="150" t="s">
        <x:v>89</x:v>
      </x:c>
    </x:row>
    <x:row r="23" spans="1:8">
      <x:c r="A23" s="145">
        <x:v>21</x:v>
      </x:c>
      <x:c r="B23" s="151">
        <x:v>46066</x:v>
      </x:c>
      <x:c r="C23" s="149" t="s">
        <x:v>74</x:v>
      </x:c>
      <x:c r="D23" s="148" t="s">
        <x:v>83</x:v>
      </x:c>
      <x:c r="E23" s="148" t="s">
        <x:v>191</x:v>
      </x:c>
      <x:c r="F23" s="149" t="s">
        <x:v>6</x:v>
      </x:c>
      <x:c r="G23" s="149" t="s">
        <x:v>23</x:v>
      </x:c>
      <x:c r="H23" s="150"/>
    </x:row>
    <x:row r="24" spans="1:8">
      <x:c r="A24" s="145">
        <x:v>22</x:v>
      </x:c>
      <x:c r="B24" s="154">
        <x:v>46066</x:v>
      </x:c>
      <x:c r="C24" s="155" t="s">
        <x:v>56</x:v>
      </x:c>
      <x:c r="D24" s="148" t="s">
        <x:v>39</x:v>
      </x:c>
      <x:c r="E24" s="148" t="s">
        <x:v>196</x:v>
      </x:c>
      <x:c r="F24" s="149" t="s">
        <x:v>18</x:v>
      </x:c>
      <x:c r="G24" s="149" t="s">
        <x:v>19</x:v>
      </x:c>
      <x:c r="H24" s="156" t="s">
        <x:v>29</x:v>
      </x:c>
    </x:row>
    <x:row r="25" spans="1:8">
      <x:c r="A25" s="145">
        <x:v>23</x:v>
      </x:c>
      <x:c r="B25" s="146"/>
      <x:c r="C25" s="147"/>
      <x:c r="D25" s="148" t="s">
        <x:v>83</x:v>
      </x:c>
      <x:c r="E25" s="148" t="s">
        <x:v>191</x:v>
      </x:c>
      <x:c r="F25" s="149" t="s">
        <x:v>6</x:v>
      </x:c>
      <x:c r="G25" s="149" t="s">
        <x:v>19</x:v>
      </x:c>
      <x:c r="H25" s="157"/>
    </x:row>
    <x:row r="26" spans="1:8">
      <x:c r="A26" s="145">
        <x:v>24</x:v>
      </x:c>
      <x:c r="B26" s="151">
        <x:v>46070</x:v>
      </x:c>
      <x:c r="C26" s="149" t="s">
        <x:v>75</x:v>
      </x:c>
      <x:c r="D26" s="148" t="s">
        <x:v>39</x:v>
      </x:c>
      <x:c r="E26" s="148" t="s">
        <x:v>196</x:v>
      </x:c>
      <x:c r="F26" s="149" t="s">
        <x:v>18</x:v>
      </x:c>
      <x:c r="G26" s="149" t="s">
        <x:v>14</x:v>
      </x:c>
      <x:c r="H26" s="150"/>
    </x:row>
    <x:row r="27" spans="1:8">
      <x:c r="A27" s="145">
        <x:v>25</x:v>
      </x:c>
      <x:c r="B27" s="151">
        <x:v>46074</x:v>
      </x:c>
      <x:c r="C27" s="149" t="s">
        <x:v>49</x:v>
      </x:c>
      <x:c r="D27" s="148" t="s">
        <x:v>83</x:v>
      </x:c>
      <x:c r="E27" s="148" t="s">
        <x:v>191</x:v>
      </x:c>
      <x:c r="F27" s="149" t="s">
        <x:v>6</x:v>
      </x:c>
      <x:c r="G27" s="149" t="s">
        <x:v>15</x:v>
      </x:c>
      <x:c r="H27" s="150" t="s">
        <x:v>89</x:v>
      </x:c>
    </x:row>
    <x:row r="28" spans="1:8">
      <x:c r="A28" s="145">
        <x:v>26</x:v>
      </x:c>
      <x:c r="B28" s="151">
        <x:v>46077</x:v>
      </x:c>
      <x:c r="C28" s="149" t="s">
        <x:v>52</x:v>
      </x:c>
      <x:c r="D28" s="148" t="s">
        <x:v>31</x:v>
      </x:c>
      <x:c r="E28" s="152" t="s">
        <x:v>150</x:v>
      </x:c>
      <x:c r="F28" s="149"/>
      <x:c r="G28" s="149" t="s">
        <x:v>16</x:v>
      </x:c>
      <x:c r="H28" s="150"/>
    </x:row>
    <x:row r="29" spans="1:8">
      <x:c r="A29" s="145">
        <x:v>27</x:v>
      </x:c>
      <x:c r="B29" s="151">
        <x:v>46078</x:v>
      </x:c>
      <x:c r="C29" s="149" t="s">
        <x:v>36</x:v>
      </x:c>
      <x:c r="D29" s="148" t="s">
        <x:v>27</x:v>
      </x:c>
      <x:c r="E29" s="148" t="s">
        <x:v>193</x:v>
      </x:c>
      <x:c r="F29" s="149" t="s">
        <x:v>6</x:v>
      </x:c>
      <x:c r="G29" s="149" t="s">
        <x:v>14</x:v>
      </x:c>
      <x:c r="H29" s="150"/>
    </x:row>
    <x:row r="30" spans="1:8">
      <x:c r="A30" s="145">
        <x:v>28</x:v>
      </x:c>
      <x:c r="B30" s="151">
        <x:v>46078</x:v>
      </x:c>
      <x:c r="C30" s="149" t="s">
        <x:v>46</x:v>
      </x:c>
      <x:c r="D30" s="148" t="s">
        <x:v>27</x:v>
      </x:c>
      <x:c r="E30" s="148" t="s">
        <x:v>193</x:v>
      </x:c>
      <x:c r="F30" s="149" t="s">
        <x:v>6</x:v>
      </x:c>
      <x:c r="G30" s="149" t="s">
        <x:v>14</x:v>
      </x:c>
      <x:c r="H30" s="150"/>
    </x:row>
    <x:row r="31" spans="1:8">
      <x:c r="A31" s="145">
        <x:v>29</x:v>
      </x:c>
      <x:c r="B31" s="151">
        <x:v>46079</x:v>
      </x:c>
      <x:c r="C31" s="149" t="s">
        <x:v>77</x:v>
      </x:c>
      <x:c r="D31" s="148" t="s">
        <x:v>39</x:v>
      </x:c>
      <x:c r="E31" s="148" t="s">
        <x:v>196</x:v>
      </x:c>
      <x:c r="F31" s="149" t="s">
        <x:v>6</x:v>
      </x:c>
      <x:c r="G31" s="149" t="s">
        <x:v>14</x:v>
      </x:c>
      <x:c r="H31" s="150"/>
    </x:row>
    <x:row r="32" spans="1:8">
      <x:c r="A32" s="145">
        <x:v>30</x:v>
      </x:c>
      <x:c r="B32" s="151">
        <x:v>46080</x:v>
      </x:c>
      <x:c r="C32" s="149" t="s">
        <x:v>37</x:v>
      </x:c>
      <x:c r="D32" s="148" t="s">
        <x:v>83</x:v>
      </x:c>
      <x:c r="E32" s="148" t="s">
        <x:v>191</x:v>
      </x:c>
      <x:c r="F32" s="149" t="s">
        <x:v>6</x:v>
      </x:c>
      <x:c r="G32" s="149" t="s">
        <x:v>24</x:v>
      </x:c>
      <x:c r="H32" s="150"/>
    </x:row>
    <x:row r="33" spans="1:8">
      <x:c r="A33" s="145">
        <x:v>31</x:v>
      </x:c>
      <x:c r="B33" s="151">
        <x:v>46085</x:v>
      </x:c>
      <x:c r="C33" s="149" t="s">
        <x:v>37</x:v>
      </x:c>
      <x:c r="D33" s="148" t="s">
        <x:v>83</x:v>
      </x:c>
      <x:c r="E33" s="148" t="s">
        <x:v>191</x:v>
      </x:c>
      <x:c r="F33" s="149" t="s">
        <x:v>6</x:v>
      </x:c>
      <x:c r="G33" s="149" t="s">
        <x:v>19</x:v>
      </x:c>
      <x:c r="H33" s="150"/>
    </x:row>
    <x:row r="34" spans="1:8">
      <x:c r="A34" s="145">
        <x:v>32</x:v>
      </x:c>
      <x:c r="B34" s="151">
        <x:v>46090</x:v>
      </x:c>
      <x:c r="C34" s="149" t="s">
        <x:v>87</x:v>
      </x:c>
      <x:c r="D34" s="148" t="s">
        <x:v>31</x:v>
      </x:c>
      <x:c r="E34" s="152" t="s">
        <x:v>150</x:v>
      </x:c>
      <x:c r="F34" s="149" t="s">
        <x:v>6</x:v>
      </x:c>
      <x:c r="G34" s="149" t="s">
        <x:v>15</x:v>
      </x:c>
      <x:c r="H34" s="150"/>
    </x:row>
    <x:row r="35" spans="1:8">
      <x:c r="A35" s="145">
        <x:v>33</x:v>
      </x:c>
      <x:c r="B35" s="151">
        <x:v>46092</x:v>
      </x:c>
      <x:c r="C35" s="149" t="s">
        <x:v>71</x:v>
      </x:c>
      <x:c r="D35" s="148" t="s">
        <x:v>27</x:v>
      </x:c>
      <x:c r="E35" s="148" t="s">
        <x:v>193</x:v>
      </x:c>
      <x:c r="F35" s="149" t="s">
        <x:v>6</x:v>
      </x:c>
      <x:c r="G35" s="149" t="s">
        <x:v>15</x:v>
      </x:c>
      <x:c r="H35" s="150" t="s">
        <x:v>195</x:v>
      </x:c>
    </x:row>
    <x:row r="36" spans="1:8">
      <x:c r="A36" s="145">
        <x:v>34</x:v>
      </x:c>
      <x:c r="B36" s="151">
        <x:v>46093</x:v>
      </x:c>
      <x:c r="C36" s="149" t="s">
        <x:v>62</x:v>
      </x:c>
      <x:c r="D36" s="148" t="s">
        <x:v>83</x:v>
      </x:c>
      <x:c r="E36" s="148" t="s">
        <x:v>191</x:v>
      </x:c>
      <x:c r="F36" s="149" t="s">
        <x:v>6</x:v>
      </x:c>
      <x:c r="G36" s="149" t="s">
        <x:v>23</x:v>
      </x:c>
      <x:c r="H36" s="150"/>
    </x:row>
    <x:row r="37" spans="1:8">
      <x:c r="A37" s="145">
        <x:v>35</x:v>
      </x:c>
      <x:c r="B37" s="151">
        <x:v>46094</x:v>
      </x:c>
      <x:c r="C37" s="149" t="s">
        <x:v>37</x:v>
      </x:c>
      <x:c r="D37" s="148" t="s">
        <x:v>82</x:v>
      </x:c>
      <x:c r="E37" s="148" t="s">
        <x:v>192</x:v>
      </x:c>
      <x:c r="F37" s="149" t="s">
        <x:v>6</x:v>
      </x:c>
      <x:c r="G37" s="149" t="s">
        <x:v>24</x:v>
      </x:c>
      <x:c r="H37" s="150"/>
    </x:row>
    <x:row r="38" spans="1:8">
      <x:c r="A38" s="145">
        <x:v>36</x:v>
      </x:c>
      <x:c r="B38" s="151">
        <x:v>46097</x:v>
      </x:c>
      <x:c r="C38" s="149" t="s">
        <x:v>70</x:v>
      </x:c>
      <x:c r="D38" s="148" t="s">
        <x:v>83</x:v>
      </x:c>
      <x:c r="E38" s="148" t="s">
        <x:v>191</x:v>
      </x:c>
      <x:c r="F38" s="149" t="s">
        <x:v>6</x:v>
      </x:c>
      <x:c r="G38" s="149" t="s">
        <x:v>15</x:v>
      </x:c>
      <x:c r="H38" s="150" t="s">
        <x:v>185</x:v>
      </x:c>
    </x:row>
    <x:row r="39" spans="1:8">
      <x:c r="A39" s="145">
        <x:v>37</x:v>
      </x:c>
      <x:c r="B39" s="151">
        <x:v>46097</x:v>
      </x:c>
      <x:c r="C39" s="149" t="s">
        <x:v>60</x:v>
      </x:c>
      <x:c r="D39" s="148" t="s">
        <x:v>83</x:v>
      </x:c>
      <x:c r="E39" s="148" t="s">
        <x:v>191</x:v>
      </x:c>
      <x:c r="F39" s="149" t="s">
        <x:v>6</x:v>
      </x:c>
      <x:c r="G39" s="149" t="s">
        <x:v>15</x:v>
      </x:c>
      <x:c r="H39" s="150" t="s">
        <x:v>185</x:v>
      </x:c>
    </x:row>
    <x:row r="40" spans="1:8">
      <x:c r="A40" s="145">
        <x:v>38</x:v>
      </x:c>
      <x:c r="B40" s="151">
        <x:v>46099</x:v>
      </x:c>
      <x:c r="C40" s="149" t="s">
        <x:v>53</x:v>
      </x:c>
      <x:c r="D40" s="148" t="s">
        <x:v>61</x:v>
      </x:c>
      <x:c r="E40" s="152" t="s">
        <x:v>25</x:v>
      </x:c>
      <x:c r="F40" s="149" t="s">
        <x:v>18</x:v>
      </x:c>
      <x:c r="G40" s="149" t="s">
        <x:v>24</x:v>
      </x:c>
      <x:c r="H40" s="150"/>
    </x:row>
    <x:row r="41" spans="1:8">
      <x:c r="A41" s="145">
        <x:v>39</x:v>
      </x:c>
      <x:c r="B41" s="151">
        <x:v>46100</x:v>
      </x:c>
      <x:c r="C41" s="149" t="s">
        <x:v>49</x:v>
      </x:c>
      <x:c r="D41" s="148" t="s">
        <x:v>31</x:v>
      </x:c>
      <x:c r="E41" s="152" t="s">
        <x:v>150</x:v>
      </x:c>
      <x:c r="F41" s="149" t="s">
        <x:v>6</x:v>
      </x:c>
      <x:c r="G41" s="149" t="s">
        <x:v>15</x:v>
      </x:c>
      <x:c r="H41" s="150" t="s">
        <x:v>35</x:v>
      </x:c>
    </x:row>
    <x:row r="42" spans="1:8">
      <x:c r="A42" s="145">
        <x:v>40</x:v>
      </x:c>
      <x:c r="B42" s="151">
        <x:v>46100</x:v>
      </x:c>
      <x:c r="C42" s="149" t="s">
        <x:v>69</x:v>
      </x:c>
      <x:c r="D42" s="148" t="s">
        <x:v>61</x:v>
      </x:c>
      <x:c r="E42" s="152" t="s">
        <x:v>25</x:v>
      </x:c>
      <x:c r="F42" s="149"/>
      <x:c r="G42" s="149" t="s">
        <x:v>12</x:v>
      </x:c>
      <x:c r="H42" s="150"/>
    </x:row>
    <x:row r="43" spans="1:8">
      <x:c r="A43" s="145">
        <x:v>41</x:v>
      </x:c>
      <x:c r="B43" s="151">
        <x:v>46101</x:v>
      </x:c>
      <x:c r="C43" s="149" t="s">
        <x:v>54</x:v>
      </x:c>
      <x:c r="D43" s="148" t="s">
        <x:v>39</x:v>
      </x:c>
      <x:c r="E43" s="148" t="s">
        <x:v>196</x:v>
      </x:c>
      <x:c r="F43" s="149" t="s">
        <x:v>6</x:v>
      </x:c>
      <x:c r="G43" s="149" t="s">
        <x:v>5</x:v>
      </x:c>
      <x:c r="H43" s="150"/>
    </x:row>
    <x:row r="44" spans="1:8">
      <x:c r="A44" s="145">
        <x:v>42</x:v>
      </x:c>
      <x:c r="B44" s="151">
        <x:v>46109</x:v>
      </x:c>
      <x:c r="C44" s="149" t="s">
        <x:v>77</x:v>
      </x:c>
      <x:c r="D44" s="148" t="s">
        <x:v>83</x:v>
      </x:c>
      <x:c r="E44" s="148" t="s">
        <x:v>191</x:v>
      </x:c>
      <x:c r="F44" s="149" t="s">
        <x:v>6</x:v>
      </x:c>
      <x:c r="G44" s="149" t="s">
        <x:v>24</x:v>
      </x:c>
      <x:c r="H44" s="150"/>
    </x:row>
    <x:row r="45" spans="1:8">
      <x:c r="A45" s="145">
        <x:v>43</x:v>
      </x:c>
      <x:c r="B45" s="151">
        <x:v>46111</x:v>
      </x:c>
      <x:c r="C45" s="149" t="s">
        <x:v>64</x:v>
      </x:c>
      <x:c r="D45" s="148" t="s">
        <x:v>83</x:v>
      </x:c>
      <x:c r="E45" s="148" t="s">
        <x:v>191</x:v>
      </x:c>
      <x:c r="F45" s="149" t="s">
        <x:v>6</x:v>
      </x:c>
      <x:c r="G45" s="149" t="s">
        <x:v>14</x:v>
      </x:c>
      <x:c r="H45" s="150"/>
    </x:row>
    <x:row r="46" spans="1:8">
      <x:c r="A46" s="145">
        <x:v>44</x:v>
      </x:c>
      <x:c r="B46" s="151">
        <x:v>46111</x:v>
      </x:c>
      <x:c r="C46" s="149" t="s">
        <x:v>87</x:v>
      </x:c>
      <x:c r="D46" s="148" t="s">
        <x:v>83</x:v>
      </x:c>
      <x:c r="E46" s="148" t="s">
        <x:v>191</x:v>
      </x:c>
      <x:c r="F46" s="149" t="s">
        <x:v>6</x:v>
      </x:c>
      <x:c r="G46" s="149" t="s">
        <x:v>15</x:v>
      </x:c>
      <x:c r="H46" s="150" t="s">
        <x:v>195</x:v>
      </x:c>
    </x:row>
    <x:row r="47" spans="1:8">
      <x:c r="A47" s="145">
        <x:v>45</x:v>
      </x:c>
      <x:c r="B47" s="151">
        <x:v>46115</x:v>
      </x:c>
      <x:c r="C47" s="149" t="s">
        <x:v>72</x:v>
      </x:c>
      <x:c r="D47" s="148" t="s">
        <x:v>83</x:v>
      </x:c>
      <x:c r="E47" s="148" t="s">
        <x:v>191</x:v>
      </x:c>
      <x:c r="F47" s="149" t="s">
        <x:v>18</x:v>
      </x:c>
      <x:c r="G47" s="149" t="s">
        <x:v>24</x:v>
      </x:c>
      <x:c r="H47" s="150"/>
    </x:row>
    <x:row r="48" spans="1:8">
      <x:c r="A48" s="145">
        <x:v>46</x:v>
      </x:c>
      <x:c r="B48" s="151">
        <x:v>46118</x:v>
      </x:c>
      <x:c r="C48" s="149" t="s">
        <x:v>58</x:v>
      </x:c>
      <x:c r="D48" s="148" t="s">
        <x:v>83</x:v>
      </x:c>
      <x:c r="E48" s="148" t="s">
        <x:v>191</x:v>
      </x:c>
      <x:c r="F48" s="149" t="s">
        <x:v>6</x:v>
      </x:c>
      <x:c r="G48" s="149" t="s">
        <x:v>23</x:v>
      </x:c>
      <x:c r="H48" s="150"/>
    </x:row>
    <x:row r="49" spans="1:8">
      <x:c r="A49" s="145">
        <x:v>47</x:v>
      </x:c>
      <x:c r="B49" s="151">
        <x:v>46118</x:v>
      </x:c>
      <x:c r="C49" s="149" t="s">
        <x:v>73</x:v>
      </x:c>
      <x:c r="D49" s="148" t="s">
        <x:v>83</x:v>
      </x:c>
      <x:c r="E49" s="148" t="s">
        <x:v>191</x:v>
      </x:c>
      <x:c r="F49" s="149" t="s">
        <x:v>6</x:v>
      </x:c>
      <x:c r="G49" s="149" t="s">
        <x:v>23</x:v>
      </x:c>
      <x:c r="H49" s="150"/>
    </x:row>
    <x:row r="50" spans="1:8">
      <x:c r="A50" s="145">
        <x:v>48</x:v>
      </x:c>
      <x:c r="B50" s="151">
        <x:v>46118</x:v>
      </x:c>
      <x:c r="C50" s="149" t="s">
        <x:v>70</x:v>
      </x:c>
      <x:c r="D50" s="148" t="s">
        <x:v>83</x:v>
      </x:c>
      <x:c r="E50" s="148" t="s">
        <x:v>191</x:v>
      </x:c>
      <x:c r="F50" s="149" t="s">
        <x:v>6</x:v>
      </x:c>
      <x:c r="G50" s="149" t="s">
        <x:v>14</x:v>
      </x:c>
      <x:c r="H50" s="150"/>
    </x:row>
    <x:row r="51" spans="1:8">
      <x:c r="A51" s="145">
        <x:v>49</x:v>
      </x:c>
      <x:c r="B51" s="151">
        <x:v>46120</x:v>
      </x:c>
      <x:c r="C51" s="149" t="s">
        <x:v>67</x:v>
      </x:c>
      <x:c r="D51" s="148" t="s">
        <x:v>83</x:v>
      </x:c>
      <x:c r="E51" s="148" t="s">
        <x:v>191</x:v>
      </x:c>
      <x:c r="F51" s="149" t="s">
        <x:v>6</x:v>
      </x:c>
      <x:c r="G51" s="149" t="s">
        <x:v>14</x:v>
      </x:c>
      <x:c r="H51" s="150"/>
    </x:row>
    <x:row r="52" spans="1:8">
      <x:c r="A52" s="145">
        <x:v>50</x:v>
      </x:c>
      <x:c r="B52" s="151">
        <x:v>46120</x:v>
      </x:c>
      <x:c r="C52" s="149" t="s">
        <x:v>37</x:v>
      </x:c>
      <x:c r="D52" s="148" t="s">
        <x:v>82</x:v>
      </x:c>
      <x:c r="E52" s="148" t="s">
        <x:v>192</x:v>
      </x:c>
      <x:c r="F52" s="149" t="s">
        <x:v>6</x:v>
      </x:c>
      <x:c r="G52" s="149" t="s">
        <x:v>24</x:v>
      </x:c>
      <x:c r="H52" s="150"/>
    </x:row>
    <x:row r="53" spans="1:8">
      <x:c r="A53" s="145">
        <x:v>51</x:v>
      </x:c>
      <x:c r="B53" s="151">
        <x:v>46121</x:v>
      </x:c>
      <x:c r="C53" s="149" t="s">
        <x:v>55</x:v>
      </x:c>
      <x:c r="D53" s="148" t="s">
        <x:v>82</x:v>
      </x:c>
      <x:c r="E53" s="148" t="s">
        <x:v>192</x:v>
      </x:c>
      <x:c r="F53" s="149" t="s">
        <x:v>17</x:v>
      </x:c>
      <x:c r="G53" s="149" t="s">
        <x:v>24</x:v>
      </x:c>
      <x:c r="H53" s="150" t="s">
        <x:v>181</x:v>
      </x:c>
    </x:row>
    <x:row r="54" spans="1:8">
      <x:c r="A54" s="145">
        <x:v>52</x:v>
      </x:c>
      <x:c r="B54" s="151">
        <x:v>46123</x:v>
      </x:c>
      <x:c r="C54" s="149" t="s">
        <x:v>76</x:v>
      </x:c>
      <x:c r="D54" s="148" t="s">
        <x:v>39</x:v>
      </x:c>
      <x:c r="E54" s="148" t="s">
        <x:v>196</x:v>
      </x:c>
      <x:c r="F54" s="149" t="s">
        <x:v>18</x:v>
      </x:c>
      <x:c r="G54" s="149" t="s">
        <x:v>24</x:v>
      </x:c>
      <x:c r="H54" s="150"/>
    </x:row>
    <x:row r="55" spans="1:8">
      <x:c r="A55" s="145">
        <x:v>53</x:v>
      </x:c>
      <x:c r="B55" s="151">
        <x:v>46125</x:v>
      </x:c>
      <x:c r="C55" s="149" t="s">
        <x:v>51</x:v>
      </x:c>
      <x:c r="D55" s="148" t="s">
        <x:v>83</x:v>
      </x:c>
      <x:c r="E55" s="148" t="s">
        <x:v>191</x:v>
      </x:c>
      <x:c r="F55" s="149" t="s">
        <x:v>6</x:v>
      </x:c>
      <x:c r="G55" s="149" t="s">
        <x:v>15</x:v>
      </x:c>
      <x:c r="H55" s="150" t="s">
        <x:v>185</x:v>
      </x:c>
    </x:row>
    <x:row r="56" spans="1:8">
      <x:c r="A56" s="145">
        <x:v>54</x:v>
      </x:c>
      <x:c r="B56" s="151">
        <x:v>46126</x:v>
      </x:c>
      <x:c r="C56" s="149" t="s">
        <x:v>54</x:v>
      </x:c>
      <x:c r="D56" s="148" t="s">
        <x:v>83</x:v>
      </x:c>
      <x:c r="E56" s="148" t="s">
        <x:v>191</x:v>
      </x:c>
      <x:c r="F56" s="149" t="s">
        <x:v>6</x:v>
      </x:c>
      <x:c r="G56" s="149" t="s">
        <x:v>14</x:v>
      </x:c>
      <x:c r="H56" s="150"/>
    </x:row>
    <x:row r="57" spans="1:8">
      <x:c r="A57" s="145">
        <x:v>55</x:v>
      </x:c>
      <x:c r="B57" s="151">
        <x:v>46126</x:v>
      </x:c>
      <x:c r="C57" s="149" t="s">
        <x:v>45</x:v>
      </x:c>
      <x:c r="D57" s="148" t="s">
        <x:v>83</x:v>
      </x:c>
      <x:c r="E57" s="148" t="s">
        <x:v>191</x:v>
      </x:c>
      <x:c r="F57" s="149" t="s">
        <x:v>6</x:v>
      </x:c>
      <x:c r="G57" s="149" t="s">
        <x:v>24</x:v>
      </x:c>
      <x:c r="H57" s="150"/>
    </x:row>
    <x:row r="58" spans="1:8">
      <x:c r="A58" s="145">
        <x:v>56</x:v>
      </x:c>
      <x:c r="B58" s="151">
        <x:v>46127</x:v>
      </x:c>
      <x:c r="C58" s="149" t="s">
        <x:v>68</x:v>
      </x:c>
      <x:c r="D58" s="148" t="s">
        <x:v>82</x:v>
      </x:c>
      <x:c r="E58" s="148" t="s">
        <x:v>193</x:v>
      </x:c>
      <x:c r="F58" s="149" t="s">
        <x:v>6</x:v>
      </x:c>
      <x:c r="G58" s="149" t="s">
        <x:v>15</x:v>
      </x:c>
      <x:c r="H58" s="150" t="s">
        <x:v>185</x:v>
      </x:c>
    </x:row>
    <x:row r="59" spans="1:8">
      <x:c r="A59" s="145">
        <x:v>57</x:v>
      </x:c>
      <x:c r="B59" s="151">
        <x:v>46127</x:v>
      </x:c>
      <x:c r="C59" s="149" t="s">
        <x:v>65</x:v>
      </x:c>
      <x:c r="D59" s="148" t="s">
        <x:v>31</x:v>
      </x:c>
      <x:c r="E59" s="152" t="s">
        <x:v>150</x:v>
      </x:c>
      <x:c r="F59" s="149" t="s">
        <x:v>6</x:v>
      </x:c>
      <x:c r="G59" s="149" t="s">
        <x:v>3</x:v>
      </x:c>
      <x:c r="H59" s="150"/>
    </x:row>
    <x:row r="60" spans="1:8">
      <x:c r="A60" s="145">
        <x:v>58</x:v>
      </x:c>
      <x:c r="B60" s="151">
        <x:v>46128</x:v>
      </x:c>
      <x:c r="C60" s="149" t="s">
        <x:v>65</x:v>
      </x:c>
      <x:c r="D60" s="148" t="s">
        <x:v>82</x:v>
      </x:c>
      <x:c r="E60" s="148" t="s">
        <x:v>192</x:v>
      </x:c>
      <x:c r="F60" s="149" t="s">
        <x:v>6</x:v>
      </x:c>
      <x:c r="G60" s="149" t="s">
        <x:v>3</x:v>
      </x:c>
      <x:c r="H60" s="150"/>
    </x:row>
    <x:row r="61" spans="1:8">
      <x:c r="A61" s="145">
        <x:v>59</x:v>
      </x:c>
      <x:c r="B61" s="151">
        <x:v>46129</x:v>
      </x:c>
      <x:c r="C61" s="149" t="s">
        <x:v>86</x:v>
      </x:c>
      <x:c r="D61" s="148" t="s">
        <x:v>82</x:v>
      </x:c>
      <x:c r="E61" s="148" t="s">
        <x:v>193</x:v>
      </x:c>
      <x:c r="F61" s="149"/>
      <x:c r="G61" s="149" t="s">
        <x:v>19</x:v>
      </x:c>
      <x:c r="H61" s="150"/>
    </x:row>
    <x:row r="62" spans="1:8">
      <x:c r="A62" s="145">
        <x:v>60</x:v>
      </x:c>
      <x:c r="B62" s="151">
        <x:v>46133</x:v>
      </x:c>
      <x:c r="C62" s="149" t="s">
        <x:v>78</x:v>
      </x:c>
      <x:c r="D62" s="148" t="s">
        <x:v>82</x:v>
      </x:c>
      <x:c r="E62" s="148" t="s">
        <x:v>193</x:v>
      </x:c>
      <x:c r="F62" s="149" t="s">
        <x:v>6</x:v>
      </x:c>
      <x:c r="G62" s="149" t="s">
        <x:v>14</x:v>
      </x:c>
      <x:c r="H62" s="150"/>
    </x:row>
    <x:row r="63" spans="1:8">
      <x:c r="A63" s="145">
        <x:v>61</x:v>
      </x:c>
      <x:c r="B63" s="151">
        <x:v>46134</x:v>
      </x:c>
      <x:c r="C63" s="149" t="s">
        <x:v>49</x:v>
      </x:c>
      <x:c r="D63" s="148" t="s">
        <x:v>82</x:v>
      </x:c>
      <x:c r="E63" s="148" t="s">
        <x:v>193</x:v>
      </x:c>
      <x:c r="F63" s="149" t="s">
        <x:v>6</x:v>
      </x:c>
      <x:c r="G63" s="149" t="s">
        <x:v>19</x:v>
      </x:c>
      <x:c r="H63" s="150"/>
    </x:row>
    <x:row r="64" spans="1:8">
      <x:c r="A64" s="145">
        <x:v>62</x:v>
      </x:c>
      <x:c r="B64" s="151">
        <x:v>46135</x:v>
      </x:c>
      <x:c r="C64" s="149" t="s">
        <x:v>37</x:v>
      </x:c>
      <x:c r="D64" s="148" t="s">
        <x:v>82</x:v>
      </x:c>
      <x:c r="E64" s="148" t="s">
        <x:v>193</x:v>
      </x:c>
      <x:c r="F64" s="149"/>
      <x:c r="G64" s="149" t="s">
        <x:v>24</x:v>
      </x:c>
      <x:c r="H64" s="150"/>
    </x:row>
    <x:row r="65" spans="1:8">
      <x:c r="A65" s="145">
        <x:v>63</x:v>
      </x:c>
      <x:c r="B65" s="151">
        <x:v>46135</x:v>
      </x:c>
      <x:c r="C65" s="149" t="s">
        <x:v>55</x:v>
      </x:c>
      <x:c r="D65" s="148" t="s">
        <x:v>82</x:v>
      </x:c>
      <x:c r="E65" s="148" t="s">
        <x:v>192</x:v>
      </x:c>
      <x:c r="F65" s="149" t="s">
        <x:v>6</x:v>
      </x:c>
      <x:c r="G65" s="149" t="s">
        <x:v>19</x:v>
      </x:c>
      <x:c r="H65" s="150"/>
    </x:row>
    <x:row r="66" spans="1:8">
      <x:c r="A66" s="145">
        <x:v>64</x:v>
      </x:c>
      <x:c r="B66" s="151">
        <x:v>46136</x:v>
      </x:c>
      <x:c r="C66" s="149" t="s">
        <x:v>90</x:v>
      </x:c>
      <x:c r="D66" s="148" t="s">
        <x:v>61</x:v>
      </x:c>
      <x:c r="E66" s="148" t="s">
        <x:v>25</x:v>
      </x:c>
      <x:c r="F66" s="149" t="s">
        <x:v>6</x:v>
      </x:c>
      <x:c r="G66" s="149" t="s">
        <x:v>14</x:v>
      </x:c>
      <x:c r="H66" s="150"/>
    </x:row>
    <x:row r="67" spans="1:8">
      <x:c r="A67" s="145">
        <x:v>65</x:v>
      </x:c>
      <x:c r="B67" s="151">
        <x:v>46139</x:v>
      </x:c>
      <x:c r="C67" s="149" t="s">
        <x:v>69</x:v>
      </x:c>
      <x:c r="D67" s="148" t="s">
        <x:v>31</x:v>
      </x:c>
      <x:c r="E67" s="152" t="s">
        <x:v>150</x:v>
      </x:c>
      <x:c r="F67" s="149" t="s">
        <x:v>6</x:v>
      </x:c>
      <x:c r="G67" s="149" t="s">
        <x:v>16</x:v>
      </x:c>
      <x:c r="H67" s="150"/>
    </x:row>
    <x:row r="68" spans="1:8">
      <x:c r="A68" s="145">
        <x:v>66</x:v>
      </x:c>
      <x:c r="B68" s="151">
        <x:v>46141</x:v>
      </x:c>
      <x:c r="C68" s="149" t="s">
        <x:v>36</x:v>
      </x:c>
      <x:c r="D68" s="148" t="s">
        <x:v>83</x:v>
      </x:c>
      <x:c r="E68" s="148" t="s">
        <x:v>191</x:v>
      </x:c>
      <x:c r="F68" s="149" t="s">
        <x:v>6</x:v>
      </x:c>
      <x:c r="G68" s="149" t="s">
        <x:v>23</x:v>
      </x:c>
      <x:c r="H68" s="150"/>
    </x:row>
    <x:row r="69" spans="1:8">
      <x:c r="A69" s="145">
        <x:v>67</x:v>
      </x:c>
      <x:c r="B69" s="151">
        <x:v>46142</x:v>
      </x:c>
      <x:c r="C69" s="149" t="s">
        <x:v>66</x:v>
      </x:c>
      <x:c r="D69" s="148" t="s">
        <x:v>82</x:v>
      </x:c>
      <x:c r="E69" s="148" t="s">
        <x:v>193</x:v>
      </x:c>
      <x:c r="F69" s="149"/>
      <x:c r="G69" s="149" t="s">
        <x:v>24</x:v>
      </x:c>
      <x:c r="H69" s="150"/>
    </x:row>
    <x:row r="70" spans="1:8">
      <x:c r="A70" s="145">
        <x:v>68</x:v>
      </x:c>
      <x:c r="B70" s="151">
        <x:v>46142</x:v>
      </x:c>
      <x:c r="C70" s="149" t="s">
        <x:v>54</x:v>
      </x:c>
      <x:c r="D70" s="148" t="s">
        <x:v>82</x:v>
      </x:c>
      <x:c r="E70" s="148" t="s">
        <x:v>193</x:v>
      </x:c>
      <x:c r="F70" s="149"/>
      <x:c r="G70" s="149" t="s">
        <x:v>8</x:v>
      </x:c>
      <x:c r="H70" s="150"/>
    </x:row>
    <x:row r="71" spans="1:8">
      <x:c r="A71" s="145">
        <x:v>69</x:v>
      </x:c>
      <x:c r="B71" s="151">
        <x:v>46143</x:v>
      </x:c>
      <x:c r="C71" s="149" t="s">
        <x:v>66</x:v>
      </x:c>
      <x:c r="D71" s="148" t="s">
        <x:v>39</x:v>
      </x:c>
      <x:c r="E71" s="148" t="s">
        <x:v>196</x:v>
      </x:c>
      <x:c r="F71" s="149"/>
      <x:c r="G71" s="149" t="s">
        <x:v>24</x:v>
      </x:c>
      <x:c r="H71" s="150"/>
    </x:row>
    <x:row r="72" spans="1:8">
      <x:c r="A72" s="145">
        <x:v>70</x:v>
      </x:c>
      <x:c r="B72" s="151">
        <x:v>46154</x:v>
      </x:c>
      <x:c r="C72" s="149" t="s">
        <x:v>54</x:v>
      </x:c>
      <x:c r="D72" s="148" t="s">
        <x:v>83</x:v>
      </x:c>
      <x:c r="E72" s="148" t="s">
        <x:v>191</x:v>
      </x:c>
      <x:c r="F72" s="149" t="s">
        <x:v>6</x:v>
      </x:c>
      <x:c r="G72" s="149" t="s">
        <x:v>15</x:v>
      </x:c>
      <x:c r="H72" s="150" t="s">
        <x:v>185</x:v>
      </x:c>
    </x:row>
    <x:row r="73" spans="1:8">
      <x:c r="A73" s="145">
        <x:v>71</x:v>
      </x:c>
      <x:c r="B73" s="151">
        <x:v>46157</x:v>
      </x:c>
      <x:c r="C73" s="149" t="s">
        <x:v>62</x:v>
      </x:c>
      <x:c r="D73" s="148" t="s">
        <x:v>83</x:v>
      </x:c>
      <x:c r="E73" s="148" t="s">
        <x:v>191</x:v>
      </x:c>
      <x:c r="F73" s="149" t="s">
        <x:v>6</x:v>
      </x:c>
      <x:c r="G73" s="149" t="s">
        <x:v>14</x:v>
      </x:c>
      <x:c r="H73" s="150"/>
    </x:row>
    <x:row r="74" spans="1:8">
      <x:c r="A74" s="145">
        <x:v>72</x:v>
      </x:c>
      <x:c r="B74" s="151">
        <x:v>46159</x:v>
      </x:c>
      <x:c r="C74" s="149" t="s">
        <x:v>47</x:v>
      </x:c>
      <x:c r="D74" s="148" t="s">
        <x:v>82</x:v>
      </x:c>
      <x:c r="E74" s="148" t="s">
        <x:v>193</x:v>
      </x:c>
      <x:c r="F74" s="149" t="s">
        <x:v>18</x:v>
      </x:c>
      <x:c r="G74" s="149" t="s">
        <x:v>24</x:v>
      </x:c>
      <x:c r="H74" s="150"/>
    </x:row>
    <x:row r="75" spans="1:8">
      <x:c r="A75" s="145">
        <x:v>73</x:v>
      </x:c>
      <x:c r="B75" s="151">
        <x:v>46160</x:v>
      </x:c>
      <x:c r="C75" s="149" t="s">
        <x:v>54</x:v>
      </x:c>
      <x:c r="D75" s="148" t="s">
        <x:v>83</x:v>
      </x:c>
      <x:c r="E75" s="148" t="s">
        <x:v>191</x:v>
      </x:c>
      <x:c r="F75" s="149" t="s">
        <x:v>6</x:v>
      </x:c>
      <x:c r="G75" s="149" t="s">
        <x:v>15</x:v>
      </x:c>
      <x:c r="H75" s="150" t="s">
        <x:v>185</x:v>
      </x:c>
    </x:row>
    <x:row r="76" spans="1:8">
      <x:c r="A76" s="145">
        <x:v>74</x:v>
      </x:c>
      <x:c r="B76" s="151">
        <x:v>46160</x:v>
      </x:c>
      <x:c r="C76" s="149" t="s">
        <x:v>63</x:v>
      </x:c>
      <x:c r="D76" s="148" t="s">
        <x:v>83</x:v>
      </x:c>
      <x:c r="E76" s="148" t="s">
        <x:v>191</x:v>
      </x:c>
      <x:c r="F76" s="149" t="s">
        <x:v>6</x:v>
      </x:c>
      <x:c r="G76" s="149" t="s">
        <x:v>14</x:v>
      </x:c>
      <x:c r="H76" s="150"/>
    </x:row>
    <x:row r="77" spans="1:8">
      <x:c r="A77" s="145">
        <x:v>75</x:v>
      </x:c>
      <x:c r="B77" s="151">
        <x:v>46160</x:v>
      </x:c>
      <x:c r="C77" s="149" t="s">
        <x:v>49</x:v>
      </x:c>
      <x:c r="D77" s="148" t="s">
        <x:v>83</x:v>
      </x:c>
      <x:c r="E77" s="148" t="s">
        <x:v>191</x:v>
      </x:c>
      <x:c r="F77" s="149" t="s">
        <x:v>6</x:v>
      </x:c>
      <x:c r="G77" s="149" t="s">
        <x:v>23</x:v>
      </x:c>
      <x:c r="H77" s="150"/>
    </x:row>
    <x:row r="78" spans="1:8">
      <x:c r="A78" s="145">
        <x:v>76</x:v>
      </x:c>
      <x:c r="B78" s="151">
        <x:v>46162</x:v>
      </x:c>
      <x:c r="C78" s="149" t="s">
        <x:v>79</x:v>
      </x:c>
      <x:c r="D78" s="148" t="s">
        <x:v>82</x:v>
      </x:c>
      <x:c r="E78" s="148" t="s">
        <x:v>192</x:v>
      </x:c>
      <x:c r="F78" s="149" t="s">
        <x:v>6</x:v>
      </x:c>
      <x:c r="G78" s="149" t="s">
        <x:v>24</x:v>
      </x:c>
      <x:c r="H78" s="150"/>
    </x:row>
    <x:row r="79" spans="1:8">
      <x:c r="A79" s="145">
        <x:v>77</x:v>
      </x:c>
      <x:c r="B79" s="151">
        <x:v>46164</x:v>
      </x:c>
      <x:c r="C79" s="149" t="s">
        <x:v>45</x:v>
      </x:c>
      <x:c r="D79" s="148" t="s">
        <x:v>82</x:v>
      </x:c>
      <x:c r="E79" s="148" t="s">
        <x:v>193</x:v>
      </x:c>
      <x:c r="F79" s="149" t="s">
        <x:v>6</x:v>
      </x:c>
      <x:c r="G79" s="149" t="s">
        <x:v>24</x:v>
      </x:c>
      <x:c r="H79" s="150"/>
    </x:row>
    <x:row r="80" spans="1:8">
      <x:c r="A80" s="145">
        <x:v>78</x:v>
      </x:c>
      <x:c r="B80" s="151">
        <x:v>46164</x:v>
      </x:c>
      <x:c r="C80" s="149" t="s">
        <x:v>37</x:v>
      </x:c>
      <x:c r="D80" s="148" t="s">
        <x:v>83</x:v>
      </x:c>
      <x:c r="E80" s="148" t="s">
        <x:v>191</x:v>
      </x:c>
      <x:c r="F80" s="149" t="s">
        <x:v>6</x:v>
      </x:c>
      <x:c r="G80" s="149" t="s">
        <x:v>23</x:v>
      </x:c>
      <x:c r="H80" s="150"/>
    </x:row>
    <x:row r="81" spans="1:8">
      <x:c r="A81" s="145">
        <x:v>79</x:v>
      </x:c>
      <x:c r="B81" s="151">
        <x:v>46164</x:v>
      </x:c>
      <x:c r="C81" s="149" t="s">
        <x:v>37</x:v>
      </x:c>
      <x:c r="D81" s="148" t="s">
        <x:v>83</x:v>
      </x:c>
      <x:c r="E81" s="148" t="s">
        <x:v>191</x:v>
      </x:c>
      <x:c r="F81" s="149"/>
      <x:c r="G81" s="149" t="s">
        <x:v>24</x:v>
      </x:c>
      <x:c r="H81" s="150"/>
    </x:row>
    <x:row r="82" spans="1:8">
      <x:c r="A82" s="145">
        <x:v>80</x:v>
      </x:c>
      <x:c r="B82" s="151">
        <x:v>46166</x:v>
      </x:c>
      <x:c r="C82" s="149" t="s">
        <x:v>77</x:v>
      </x:c>
      <x:c r="D82" s="148" t="s">
        <x:v>82</x:v>
      </x:c>
      <x:c r="E82" s="148" t="s">
        <x:v>193</x:v>
      </x:c>
      <x:c r="F82" s="149"/>
      <x:c r="G82" s="149" t="s">
        <x:v>24</x:v>
      </x:c>
      <x:c r="H82" s="150"/>
    </x:row>
    <x:row r="83" spans="1:8">
      <x:c r="A83" s="145">
        <x:v>81</x:v>
      </x:c>
      <x:c r="B83" s="151">
        <x:v>46169</x:v>
      </x:c>
      <x:c r="C83" s="149" t="s">
        <x:v>43</x:v>
      </x:c>
      <x:c r="D83" s="148" t="s">
        <x:v>82</x:v>
      </x:c>
      <x:c r="E83" s="148" t="s">
        <x:v>193</x:v>
      </x:c>
      <x:c r="F83" s="149" t="s">
        <x:v>6</x:v>
      </x:c>
      <x:c r="G83" s="149" t="s">
        <x:v>14</x:v>
      </x:c>
      <x:c r="H83" s="150"/>
    </x:row>
    <x:row r="84" spans="1:8">
      <x:c r="A84" s="145">
        <x:v>82</x:v>
      </x:c>
      <x:c r="B84" s="151">
        <x:v>46170</x:v>
      </x:c>
      <x:c r="C84" s="149" t="s">
        <x:v>84</x:v>
      </x:c>
      <x:c r="D84" s="148" t="s">
        <x:v>83</x:v>
      </x:c>
      <x:c r="E84" s="148" t="s">
        <x:v>191</x:v>
      </x:c>
      <x:c r="F84" s="149" t="s">
        <x:v>6</x:v>
      </x:c>
      <x:c r="G84" s="149" t="s">
        <x:v>15</x:v>
      </x:c>
      <x:c r="H84" s="150" t="s">
        <x:v>89</x:v>
      </x:c>
    </x:row>
    <x:row r="85" spans="1:8">
      <x:c r="A85" s="145">
        <x:v>83</x:v>
      </x:c>
      <x:c r="B85" s="151">
        <x:v>46175</x:v>
      </x:c>
      <x:c r="C85" s="149" t="s">
        <x:v>68</x:v>
      </x:c>
      <x:c r="D85" s="148" t="s">
        <x:v>82</x:v>
      </x:c>
      <x:c r="E85" s="148" t="s">
        <x:v>193</x:v>
      </x:c>
      <x:c r="F85" s="149" t="s">
        <x:v>18</x:v>
      </x:c>
      <x:c r="G85" s="149" t="s">
        <x:v>24</x:v>
      </x:c>
      <x:c r="H85" s="150"/>
    </x:row>
    <x:row r="86" spans="1:8">
      <x:c r="A86" s="145">
        <x:v>84</x:v>
      </x:c>
      <x:c r="B86" s="151">
        <x:v>46177</x:v>
      </x:c>
      <x:c r="C86" s="149" t="s">
        <x:v>81</x:v>
      </x:c>
      <x:c r="D86" s="148" t="s">
        <x:v>82</x:v>
      </x:c>
      <x:c r="E86" s="148" t="s">
        <x:v>193</x:v>
      </x:c>
      <x:c r="F86" s="149" t="s">
        <x:v>6</x:v>
      </x:c>
      <x:c r="G86" s="149" t="s">
        <x:v>19</x:v>
      </x:c>
      <x:c r="H86" s="150"/>
    </x:row>
    <x:row r="87" spans="1:8">
      <x:c r="A87" s="145">
        <x:v>85</x:v>
      </x:c>
      <x:c r="B87" s="151">
        <x:v>46177</x:v>
      </x:c>
      <x:c r="C87" s="149" t="s">
        <x:v>37</x:v>
      </x:c>
      <x:c r="D87" s="148" t="s">
        <x:v>82</x:v>
      </x:c>
      <x:c r="E87" s="148" t="s">
        <x:v>193</x:v>
      </x:c>
      <x:c r="F87" s="149" t="s">
        <x:v>6</x:v>
      </x:c>
      <x:c r="G87" s="149" t="s">
        <x:v>19</x:v>
      </x:c>
      <x:c r="H87" s="150"/>
    </x:row>
    <x:row r="88" spans="1:8">
      <x:c r="A88" s="145">
        <x:v>86</x:v>
      </x:c>
      <x:c r="B88" s="151">
        <x:v>46179</x:v>
      </x:c>
      <x:c r="C88" s="149" t="s">
        <x:v>80</x:v>
      </x:c>
      <x:c r="D88" s="148" t="s">
        <x:v>82</x:v>
      </x:c>
      <x:c r="E88" s="148" t="s">
        <x:v>193</x:v>
      </x:c>
      <x:c r="F88" s="149"/>
      <x:c r="G88" s="149" t="s">
        <x:v>2</x:v>
      </x:c>
      <x:c r="H88" s="150"/>
    </x:row>
    <x:row r="89" spans="1:8">
      <x:c r="A89" s="145">
        <x:v>87</x:v>
      </x:c>
      <x:c r="B89" s="151">
        <x:v>46182</x:v>
      </x:c>
      <x:c r="C89" s="149" t="s">
        <x:v>87</x:v>
      </x:c>
      <x:c r="D89" s="148" t="s">
        <x:v>83</x:v>
      </x:c>
      <x:c r="E89" s="148" t="s">
        <x:v>191</x:v>
      </x:c>
      <x:c r="F89" s="149" t="s">
        <x:v>6</x:v>
      </x:c>
      <x:c r="G89" s="149" t="s">
        <x:v>14</x:v>
      </x:c>
      <x:c r="H89" s="150"/>
    </x:row>
    <x:row r="90" spans="1:8">
      <x:c r="A90" s="145">
        <x:v>88</x:v>
      </x:c>
      <x:c r="B90" s="151">
        <x:v>46184</x:v>
      </x:c>
      <x:c r="C90" s="149" t="s">
        <x:v>45</x:v>
      </x:c>
      <x:c r="D90" s="148" t="s">
        <x:v>83</x:v>
      </x:c>
      <x:c r="E90" s="148" t="s">
        <x:v>191</x:v>
      </x:c>
      <x:c r="F90" s="149"/>
      <x:c r="G90" s="149" t="s">
        <x:v>22</x:v>
      </x:c>
      <x:c r="H90" s="150"/>
    </x:row>
    <x:row r="91" spans="1:8">
      <x:c r="A91" s="145">
        <x:v>89</x:v>
      </x:c>
      <x:c r="B91" s="151">
        <x:v>46189</x:v>
      </x:c>
      <x:c r="C91" s="149" t="s">
        <x:v>87</x:v>
      </x:c>
      <x:c r="D91" s="148" t="s">
        <x:v>83</x:v>
      </x:c>
      <x:c r="E91" s="148" t="s">
        <x:v>191</x:v>
      </x:c>
      <x:c r="F91" s="149" t="s">
        <x:v>6</x:v>
      </x:c>
      <x:c r="G91" s="149" t="s">
        <x:v>15</x:v>
      </x:c>
      <x:c r="H91" s="150" t="s">
        <x:v>185</x:v>
      </x:c>
    </x:row>
    <x:row r="92" spans="1:8">
      <x:c r="A92" s="145">
        <x:v>90</x:v>
      </x:c>
      <x:c r="B92" s="151">
        <x:v>46191</x:v>
      </x:c>
      <x:c r="C92" s="149" t="s">
        <x:v>43</x:v>
      </x:c>
      <x:c r="D92" s="148" t="s">
        <x:v>83</x:v>
      </x:c>
      <x:c r="E92" s="148" t="s">
        <x:v>191</x:v>
      </x:c>
      <x:c r="F92" s="149" t="s">
        <x:v>6</x:v>
      </x:c>
      <x:c r="G92" s="149" t="s">
        <x:v>15</x:v>
      </x:c>
      <x:c r="H92" s="150" t="s">
        <x:v>185</x:v>
      </x:c>
    </x:row>
    <x:row r="93" spans="1:8">
      <x:c r="A93" s="158">
        <x:v>91</x:v>
      </x:c>
      <x:c r="B93" s="159">
        <x:v>46199</x:v>
      </x:c>
      <x:c r="C93" s="160" t="s">
        <x:v>71</x:v>
      </x:c>
      <x:c r="D93" s="161" t="s">
        <x:v>82</x:v>
      </x:c>
      <x:c r="E93" s="161" t="s">
        <x:v>193</x:v>
      </x:c>
      <x:c r="F93" s="160"/>
      <x:c r="G93" s="160" t="s">
        <x:v>24</x:v>
      </x:c>
      <x:c r="H93" s="162"/>
    </x:row>
    <x:row r="94" spans="2:2">
      <x:c r="B94" s="163"/>
    </x:row>
    <x:row r="95" spans="1:5">
      <x:c r="A95" s="164" t="s">
        <x:v>34</x:v>
      </x:c>
      <x:c r="B95" s="164"/>
      <x:c r="C95" s="164"/>
      <x:c r="D95" s="164"/>
      <x:c r="E95" s="133" t="s">
        <x:v>32</x:v>
      </x:c>
    </x:row>
    <x:row r="96" spans="1:4">
      <x:c r="A96" s="165" t="s">
        <x:v>33</x:v>
      </x:c>
      <x:c r="B96" s="165"/>
      <x:c r="C96" s="165"/>
      <x:c r="D96" s="165"/>
    </x:row>
    <x:row r="97" spans="2:2">
      <x:c r="B97" s="163"/>
    </x:row>
    <x:row r="98" spans="2:2">
      <x:c r="B98" s="163"/>
    </x:row>
    <x:row r="99" spans="2:2">
      <x:c r="B99" s="163"/>
    </x:row>
  </x:sheetData>
  <x:autoFilter ref="A2:H93"/>
  <x:mergeCells count="8">
    <x:mergeCell ref="A1:H1"/>
    <x:mergeCell ref="B3:B4"/>
    <x:mergeCell ref="C3:C4"/>
    <x:mergeCell ref="B24:B25"/>
    <x:mergeCell ref="C24:C25"/>
    <x:mergeCell ref="H24:H25"/>
    <x:mergeCell ref="A95:D95"/>
    <x:mergeCell ref="A96:D96"/>
  </x:mergeCells>
  <x:printOptions horizontalCentered="1" verticalCentered="0" headings="0" gridLines="0" gridLinesSet="1"/>
  <x:pageMargins left="0.37902778387069702" right="0.21638889610767365" top="0.57208335399627686" bottom="0.25736111402511597" header="0.51138889789581299" footer="0.28361111879348755"/>
  <x:pageSetup paperSize="9" scale="100" firstPageNumber="1" fitToWidth="1" fitToHeight="1" orientation="landscape" usePrinterDefaults="1" blackAndWhite="0" draft="0" useFirstPageNumber="0" horizontalDpi="0" verticalDpi="0" copies="0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G10"/>
  <x:sheetViews>
    <x:sheetView topLeftCell="A1" zoomScaleNormal="100" zoomScaleSheetLayoutView="75" workbookViewId="0">
      <x:selection activeCell="I12" activeCellId="0" sqref="I12:I12"/>
    </x:sheetView>
  </x:sheetViews>
  <x:sheetFormatPr defaultColWidth="9.00390625" defaultRowHeight="16.399999999999999"/>
  <x:cols>
    <x:col min="2" max="2" width="13.4296875" customWidth="1"/>
    <x:col min="3" max="3" width="10.2890625" bestFit="1" customWidth="1"/>
    <x:col min="4" max="4" width="10.2890625" customWidth="1"/>
    <x:col min="5" max="5" width="12.28515625" customWidth="1"/>
    <x:col min="6" max="6" width="10.2890625" bestFit="1" customWidth="1"/>
    <x:col min="7" max="7" width="13.15625" bestFit="1" customWidth="1"/>
  </x:cols>
  <x:sheetData>
    <x:row r="1" spans="2:7" ht="39" customHeight="1">
      <x:c r="B1" s="166" t="s">
        <x:v>194</x:v>
      </x:c>
      <x:c r="C1" s="166"/>
      <x:c r="D1" s="166"/>
      <x:c r="E1" s="166"/>
      <x:c r="F1" s="166"/>
      <x:c r="G1" s="166"/>
    </x:row>
    <x:row r="2" spans="2:7" ht="33.75" customHeight="1">
      <x:c r="B2" s="167" t="s">
        <x:v>9</x:v>
      </x:c>
      <x:c r="C2" s="168"/>
      <x:c r="D2" s="168"/>
      <x:c r="E2" s="167" t="s">
        <x:v>57</x:v>
      </x:c>
      <x:c r="F2" s="168"/>
      <x:c r="G2" s="169"/>
    </x:row>
    <x:row r="3" spans="2:7" ht="33.75" customHeight="1">
      <x:c r="B3" s="170" t="s">
        <x:v>7</x:v>
      </x:c>
      <x:c r="C3" s="171">
        <x:f>SUM(C4:C10)</x:f>
        <x:v>91</x:v>
      </x:c>
      <x:c r="D3" s="172">
        <x:v>1</x:v>
      </x:c>
      <x:c r="E3" s="173" t="s">
        <x:v>7</x:v>
      </x:c>
      <x:c r="F3" s="174">
        <x:f>SUM(F4:F10)</x:f>
        <x:v>91</x:v>
      </x:c>
      <x:c r="G3" s="175">
        <x:v>1</x:v>
      </x:c>
    </x:row>
    <x:row r="4" spans="2:7" ht="33.75" customHeight="1">
      <x:c r="B4" s="139" t="s">
        <x:v>11</x:v>
      </x:c>
      <x:c r="C4" s="176">
        <x:v>38</x:v>
      </x:c>
      <x:c r="D4" s="177">
        <x:f>C4/$C$3</x:f>
        <x:v>0.4175824175824176</x:v>
      </x:c>
      <x:c r="E4" s="178" t="s">
        <x:v>21</x:v>
      </x:c>
      <x:c r="F4" s="176">
        <x:v>67</x:v>
      </x:c>
      <x:c r="G4" s="179">
        <x:f>F4/$F$3</x:f>
        <x:v>0.73626373626373631</x:v>
      </x:c>
    </x:row>
    <x:row r="5" spans="2:7" ht="33.75" customHeight="1">
      <x:c r="B5" s="145" t="s">
        <x:v>85</x:v>
      </x:c>
      <x:c r="C5" s="180">
        <x:v>26</x:v>
      </x:c>
      <x:c r="D5" s="181">
        <x:f t="shared" ref="D5:D10" si="0">C5/$C$3</x:f>
        <x:v>0.2857142857142857</x:v>
      </x:c>
      <x:c r="E5" s="182" t="s">
        <x:v>18</x:v>
      </x:c>
      <x:c r="F5" s="180">
        <x:v>9</x:v>
      </x:c>
      <x:c r="G5" s="183">
        <x:f t="shared" ref="G5:G6" si="1">F5/$F$3</x:f>
        <x:v>0.098901098901098897</x:v>
      </x:c>
    </x:row>
    <x:row r="6" spans="2:7" ht="33.75" customHeight="1">
      <x:c r="B6" s="145" t="s">
        <x:v>42</x:v>
      </x:c>
      <x:c r="C6" s="180">
        <x:v>18</x:v>
      </x:c>
      <x:c r="D6" s="181">
        <x:f t="shared" si="0"/>
        <x:v>0.19780219780219779</x:v>
      </x:c>
      <x:c r="E6" s="184" t="s">
        <x:v>17</x:v>
      </x:c>
      <x:c r="F6" s="185">
        <x:v>15</x:v>
      </x:c>
      <x:c r="G6" s="186">
        <x:f t="shared" si="1"/>
        <x:v>0.16483516483516483</x:v>
      </x:c>
    </x:row>
    <x:row r="7" spans="2:7" ht="33.75" customHeight="1">
      <x:c r="B7" s="145" t="s">
        <x:v>88</x:v>
      </x:c>
      <x:c r="C7" s="180">
        <x:v>2</x:v>
      </x:c>
      <x:c r="D7" s="183">
        <x:f t="shared" si="0"/>
        <x:v>0.02197802197802198</x:v>
      </x:c>
      <x:c r="E7" s="187"/>
      <x:c r="F7" s="188"/>
      <x:c r="G7" s="188"/>
    </x:row>
    <x:row r="8" spans="2:7" ht="33.75" customHeight="1">
      <x:c r="B8" s="145" t="s">
        <x:v>10</x:v>
      </x:c>
      <x:c r="C8" s="180">
        <x:v>2</x:v>
      </x:c>
      <x:c r="D8" s="183">
        <x:f t="shared" si="0"/>
        <x:v>0.02197802197802198</x:v>
      </x:c>
      <x:c r="E8" s="187"/>
      <x:c r="F8" s="188"/>
      <x:c r="G8" s="188"/>
    </x:row>
    <x:row r="9" spans="2:7" ht="33.75" customHeight="1">
      <x:c r="B9" s="145" t="s">
        <x:v>38</x:v>
      </x:c>
      <x:c r="C9" s="180">
        <x:v>2</x:v>
      </x:c>
      <x:c r="D9" s="183">
        <x:f t="shared" si="0"/>
        <x:v>0.02197802197802198</x:v>
      </x:c>
      <x:c r="E9" s="187"/>
      <x:c r="F9" s="188"/>
      <x:c r="G9" s="188"/>
    </x:row>
    <x:row r="10" spans="2:7" ht="33.75" customHeight="1">
      <x:c r="B10" s="158" t="s">
        <x:v>44</x:v>
      </x:c>
      <x:c r="C10" s="185">
        <x:v>3</x:v>
      </x:c>
      <x:c r="D10" s="186">
        <x:f t="shared" si="0"/>
        <x:v>0.032967032967032966</x:v>
      </x:c>
      <x:c r="E10" s="187"/>
      <x:c r="F10" s="188"/>
      <x:c r="G10" s="188"/>
    </x:row>
  </x:sheetData>
  <x:mergeCells count="3">
    <x:mergeCell ref="B1:G1"/>
    <x:mergeCell ref="B2:D2"/>
    <x:mergeCell ref="E2:G2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W230"/>
  <x:sheetViews>
    <x:sheetView tabSelected="1" topLeftCell="A1" zoomScale="98" zoomScaleNormal="98" zoomScaleSheetLayoutView="75" workbookViewId="0">
      <x:selection activeCell="B24" activeCellId="0" sqref="B24:B24"/>
    </x:sheetView>
  </x:sheetViews>
  <x:sheetFormatPr defaultColWidth="9.00390625" defaultRowHeight="16.399999999999999"/>
  <x:cols>
    <x:col min="1" max="1" width="5.4296875" customWidth="1"/>
    <x:col min="2" max="2" width="11.71484375" customWidth="1"/>
    <x:col min="3" max="3" width="10.28515625" customWidth="1"/>
    <x:col min="4" max="4" width="9.14453125" customWidth="1"/>
    <x:col min="5" max="5" width="6.5703125" customWidth="1"/>
    <x:col min="6" max="6" width="43.28515625" customWidth="1"/>
    <x:col min="7" max="7" width="13.71484375" style="189" customWidth="1"/>
    <x:col min="8" max="8" width="13.4296875" customWidth="1"/>
    <x:col min="10" max="10" width="15" customWidth="1"/>
    <x:col min="11" max="11" width="10.14453125" customWidth="1"/>
    <x:col min="13" max="13" width="17" customWidth="1"/>
    <x:col min="14" max="15" width="17.85546875" customWidth="1"/>
    <x:col min="16" max="16" width="12.14453125" customWidth="1"/>
    <x:col min="17" max="18" width="17.85546875" customWidth="1"/>
    <x:col min="19" max="20" width="0" hidden="1" customWidth="1"/>
    <x:col min="21" max="21" width="12.14453125" customWidth="1"/>
    <x:col min="22" max="22" width="50.14453125" customWidth="1"/>
    <x:col min="23" max="23" width="20.28515625" customWidth="1"/>
  </x:cols>
  <x:sheetData>
    <x:row r="1" spans="1:19" ht="39" customHeight="1">
      <x:c r="A1" s="190" t="s">
        <x:v>189</x:v>
      </x:c>
      <x:c r="B1" s="190"/>
      <x:c r="C1" s="190"/>
      <x:c r="D1" s="190"/>
      <x:c r="E1" s="190"/>
      <x:c r="F1" s="190"/>
      <x:c r="G1" s="190"/>
      <x:c r="H1" s="190"/>
      <x:c r="I1" s="190"/>
      <x:c r="J1" s="190"/>
      <x:c r="K1" s="190"/>
      <x:c r="L1" s="191"/>
      <x:c r="M1" s="191"/>
      <x:c r="S1" t="s">
        <x:v>134</x:v>
      </x:c>
    </x:row>
    <x:row r="2" spans="1:13" ht="18.75" customHeight="1">
      <x:c r="A2" s="192"/>
      <x:c r="B2" s="192"/>
      <x:c r="C2" s="192"/>
      <x:c r="D2" s="192"/>
      <x:c r="E2" s="192"/>
      <x:c r="F2" s="192"/>
      <x:c r="G2" s="192"/>
      <x:c r="H2" s="192"/>
      <x:c r="I2" s="192"/>
      <x:c r="J2" s="192"/>
      <x:c r="K2" s="192"/>
      <x:c r="L2" s="191"/>
      <x:c r="M2" s="191"/>
    </x:row>
    <x:row r="3" spans="1:15" ht="20.25" customHeight="1">
      <x:c r="A3" s="193" t="s">
        <x:v>4</x:v>
      </x:c>
      <x:c r="B3" s="194" t="s">
        <x:v>122</x:v>
      </x:c>
      <x:c r="C3" s="194" t="s">
        <x:v>96</x:v>
      </x:c>
      <x:c r="D3" s="194" t="s">
        <x:v>95</x:v>
      </x:c>
      <x:c r="E3" s="194" t="s">
        <x:v>124</x:v>
      </x:c>
      <x:c r="F3" s="194" t="s">
        <x:v>120</x:v>
      </x:c>
      <x:c r="G3" s="194" t="s">
        <x:v>91</x:v>
      </x:c>
      <x:c r="H3" s="194" t="s">
        <x:v>115</x:v>
      </x:c>
      <x:c r="I3" s="194" t="s">
        <x:v>114</x:v>
      </x:c>
      <x:c r="J3" s="195" t="s">
        <x:v>92</x:v>
      </x:c>
      <x:c r="K3" s="196" t="s">
        <x:v>125</x:v>
      </x:c>
      <x:c r="L3" s="197"/>
      <x:c r="M3" s="267" t="s">
        <x:v>102</x:v>
      </x:c>
      <x:c r="N3" s="268"/>
      <x:c r="O3" s="198" t="s">
        <x:v>133</x:v>
      </x:c>
    </x:row>
    <x:row r="4" spans="1:15" ht="20.25" customHeight="1">
      <x:c r="A4" s="199">
        <x:v>1</x:v>
      </x:c>
      <x:c r="B4" s="200">
        <x:v>46030</x:v>
      </x:c>
      <x:c r="C4" s="201">
        <x:v>20325</x:v>
      </x:c>
      <x:c r="D4" s="201" t="s">
        <x:v>131</x:v>
      </x:c>
      <x:c r="E4" s="201">
        <x:v>67</x:v>
      </x:c>
      <x:c r="F4" s="201" t="s">
        <x:v>1</x:v>
      </x:c>
      <x:c r="G4" s="202" t="s">
        <x:v>93</x:v>
      </x:c>
      <x:c r="H4" s="202" t="s">
        <x:v>130</x:v>
      </x:c>
      <x:c r="I4" s="201" t="s">
        <x:v>117</x:v>
      </x:c>
      <x:c r="J4" s="203" t="s">
        <x:v>123</x:v>
      </x:c>
      <x:c r="K4" s="204" t="s">
        <x:v>126</x:v>
      </x:c>
      <x:c r="L4" s="197"/>
      <x:c r="M4" s="265" t="s">
        <x:v>1</x:v>
      </x:c>
      <x:c r="N4" s="266"/>
      <x:c r="O4" s="207" t="s">
        <x:v>93</x:v>
      </x:c>
    </x:row>
    <x:row r="5" spans="1:15" ht="20.25" customHeight="1">
      <x:c r="A5" s="208">
        <x:f>A4+1</x:f>
        <x:v>2</x:v>
      </x:c>
      <x:c r="B5" s="209">
        <x:v>46036</x:v>
      </x:c>
      <x:c r="C5" s="210">
        <x:v>333180</x:v>
      </x:c>
      <x:c r="D5" s="210" t="s">
        <x:v>137</x:v>
      </x:c>
      <x:c r="E5" s="210">
        <x:v>64</x:v>
      </x:c>
      <x:c r="F5" s="210" t="s">
        <x:v>190</x:v>
      </x:c>
      <x:c r="G5" s="211" t="s">
        <x:v>93</x:v>
      </x:c>
      <x:c r="H5" s="211" t="s">
        <x:v>94</x:v>
      </x:c>
      <x:c r="I5" s="210" t="s">
        <x:v>116</x:v>
      </x:c>
      <x:c r="J5" s="212" t="s">
        <x:v>106</x:v>
      </x:c>
      <x:c r="K5" s="213" t="s">
        <x:v>121</x:v>
      </x:c>
      <x:c r="L5" s="197"/>
      <x:c r="M5" s="263" t="s">
        <x:v>187</x:v>
      </x:c>
      <x:c r="N5" s="264"/>
      <x:c r="O5" s="214" t="s">
        <x:v>93</x:v>
      </x:c>
    </x:row>
    <x:row r="6" spans="1:15" ht="20.25" customHeight="1">
      <x:c r="A6" s="208">
        <x:f t="shared" ref="A6:A19" si="0">A5+1</x:f>
        <x:v>3</x:v>
      </x:c>
      <x:c r="B6" s="209">
        <x:v>46048</x:v>
      </x:c>
      <x:c r="C6" s="210">
        <x:v>265939</x:v>
      </x:c>
      <x:c r="D6" s="210" t="s">
        <x:v>129</x:v>
      </x:c>
      <x:c r="E6" s="210">
        <x:v>58</x:v>
      </x:c>
      <x:c r="F6" s="210" t="s">
        <x:v>187</x:v>
      </x:c>
      <x:c r="G6" s="211" t="s">
        <x:v>93</x:v>
      </x:c>
      <x:c r="H6" s="211" t="s">
        <x:v>94</x:v>
      </x:c>
      <x:c r="I6" s="210" t="s">
        <x:v>117</x:v>
      </x:c>
      <x:c r="J6" s="212" t="s">
        <x:v>106</x:v>
      </x:c>
      <x:c r="K6" s="213" t="s">
        <x:v>126</x:v>
      </x:c>
      <x:c r="L6" s="197"/>
      <x:c r="M6" s="263" t="s">
        <x:v>190</x:v>
      </x:c>
      <x:c r="N6" s="264"/>
      <x:c r="O6" s="214" t="s">
        <x:v>93</x:v>
      </x:c>
    </x:row>
    <x:row r="7" spans="1:15" ht="20.25" customHeight="1">
      <x:c r="A7" s="208">
        <x:f t="shared" si="0"/>
        <x:v>4</x:v>
      </x:c>
      <x:c r="B7" s="209">
        <x:v>46066</x:v>
      </x:c>
      <x:c r="C7" s="210">
        <x:v>172565</x:v>
      </x:c>
      <x:c r="D7" s="210" t="s">
        <x:v>128</x:v>
      </x:c>
      <x:c r="E7" s="210">
        <x:v>56</x:v>
      </x:c>
      <x:c r="F7" s="210" t="s">
        <x:v>187</x:v>
      </x:c>
      <x:c r="G7" s="211" t="s">
        <x:v>93</x:v>
      </x:c>
      <x:c r="H7" s="211" t="s">
        <x:v>94</x:v>
      </x:c>
      <x:c r="I7" s="210" t="s">
        <x:v>117</x:v>
      </x:c>
      <x:c r="J7" s="212" t="s">
        <x:v>106</x:v>
      </x:c>
      <x:c r="K7" s="213" t="s">
        <x:v>126</x:v>
      </x:c>
      <x:c r="L7" s="197"/>
      <x:c r="M7" s="263" t="s">
        <x:v>188</x:v>
      </x:c>
      <x:c r="N7" s="264"/>
      <x:c r="O7" s="214" t="s">
        <x:v>93</x:v>
      </x:c>
    </x:row>
    <x:row r="8" spans="1:15" ht="20.25" customHeight="1">
      <x:c r="A8" s="208">
        <x:f t="shared" si="0"/>
        <x:v>5</x:v>
      </x:c>
      <x:c r="B8" s="209">
        <x:v>46066</x:v>
      </x:c>
      <x:c r="C8" s="210">
        <x:v>172565</x:v>
      </x:c>
      <x:c r="D8" s="210" t="s">
        <x:v>128</x:v>
      </x:c>
      <x:c r="E8" s="210">
        <x:v>56</x:v>
      </x:c>
      <x:c r="F8" s="210" t="s">
        <x:v>187</x:v>
      </x:c>
      <x:c r="G8" s="211" t="s">
        <x:v>93</x:v>
      </x:c>
      <x:c r="H8" s="211" t="s">
        <x:v>100</x:v>
      </x:c>
      <x:c r="I8" s="210" t="s">
        <x:v>117</x:v>
      </x:c>
      <x:c r="J8" s="212" t="s">
        <x:v>106</x:v>
      </x:c>
      <x:c r="K8" s="213" t="s">
        <x:v>126</x:v>
      </x:c>
      <x:c r="L8" s="197"/>
      <x:c r="M8" s="261" t="s">
        <x:v>113</x:v>
      </x:c>
      <x:c r="N8" s="262"/>
      <x:c r="O8" s="214" t="s">
        <x:v>93</x:v>
      </x:c>
    </x:row>
    <x:row r="9" spans="1:15" ht="20.25" customHeight="1">
      <x:c r="A9" s="208">
        <x:f t="shared" si="0"/>
        <x:v>6</x:v>
      </x:c>
      <x:c r="B9" s="209">
        <x:v>46073</x:v>
      </x:c>
      <x:c r="C9" s="210">
        <x:v>411641</x:v>
      </x:c>
      <x:c r="D9" s="210" t="s">
        <x:v>127</x:v>
      </x:c>
      <x:c r="E9" s="210">
        <x:v>61</x:v>
      </x:c>
      <x:c r="F9" s="210" t="s">
        <x:v>190</x:v>
      </x:c>
      <x:c r="G9" s="211" t="s">
        <x:v>93</x:v>
      </x:c>
      <x:c r="H9" s="211" t="s">
        <x:v>118</x:v>
      </x:c>
      <x:c r="I9" s="210" t="s">
        <x:v>117</x:v>
      </x:c>
      <x:c r="J9" s="212" t="s">
        <x:v>123</x:v>
      </x:c>
      <x:c r="K9" s="213" t="s">
        <x:v>126</x:v>
      </x:c>
      <x:c r="L9" s="197"/>
      <x:c r="M9" s="263" t="s">
        <x:v>199</x:v>
      </x:c>
      <x:c r="N9" s="264"/>
      <x:c r="O9" s="214" t="s">
        <x:v>93</x:v>
      </x:c>
    </x:row>
    <x:row r="10" spans="1:15" ht="20.25" customHeight="1">
      <x:c r="A10" s="208">
        <x:f t="shared" si="0"/>
        <x:v>7</x:v>
      </x:c>
      <x:c r="B10" s="209">
        <x:v>46078</x:v>
      </x:c>
      <x:c r="C10" s="210">
        <x:v>411918</x:v>
      </x:c>
      <x:c r="D10" s="210" t="s">
        <x:v>138</x:v>
      </x:c>
      <x:c r="E10" s="210">
        <x:v>48</x:v>
      </x:c>
      <x:c r="F10" s="210" t="s">
        <x:v>190</x:v>
      </x:c>
      <x:c r="G10" s="211" t="s">
        <x:v>93</x:v>
      </x:c>
      <x:c r="H10" s="211" t="s">
        <x:v>130</x:v>
      </x:c>
      <x:c r="I10" s="210" t="s">
        <x:v>116</x:v>
      </x:c>
      <x:c r="J10" s="212" t="s">
        <x:v>123</x:v>
      </x:c>
      <x:c r="K10" s="213" t="s">
        <x:v>126</x:v>
      </x:c>
      <x:c r="L10" s="197"/>
      <x:c r="M10" s="263" t="s">
        <x:v>198</x:v>
      </x:c>
      <x:c r="N10" s="264"/>
      <x:c r="O10" s="214" t="s">
        <x:v>147</x:v>
      </x:c>
    </x:row>
    <x:row r="11" spans="1:15" ht="20.25" customHeight="1">
      <x:c r="A11" s="208">
        <x:f t="shared" si="0"/>
        <x:v>8</x:v>
      </x:c>
      <x:c r="B11" s="209">
        <x:v>46105</x:v>
      </x:c>
      <x:c r="C11" s="210">
        <x:v>51711</x:v>
      </x:c>
      <x:c r="D11" s="210" t="s">
        <x:v>139</x:v>
      </x:c>
      <x:c r="E11" s="210">
        <x:v>75</x:v>
      </x:c>
      <x:c r="F11" s="210" t="s">
        <x:v>187</x:v>
      </x:c>
      <x:c r="G11" s="211" t="s">
        <x:v>93</x:v>
      </x:c>
      <x:c r="H11" s="211" t="s">
        <x:v>118</x:v>
      </x:c>
      <x:c r="I11" s="210" t="s">
        <x:v>116</x:v>
      </x:c>
      <x:c r="J11" s="212" t="s">
        <x:v>123</x:v>
      </x:c>
      <x:c r="K11" s="213" t="s">
        <x:v>126</x:v>
      </x:c>
      <x:c r="L11" s="197"/>
      <x:c r="M11" s="261" t="s">
        <x:v>113</x:v>
      </x:c>
      <x:c r="N11" s="262"/>
      <x:c r="O11" s="214" t="s">
        <x:v>93</x:v>
      </x:c>
    </x:row>
    <x:row r="12" spans="1:15" ht="20.25" customHeight="1">
      <x:c r="A12" s="208">
        <x:f t="shared" si="0"/>
        <x:v>9</x:v>
      </x:c>
      <x:c r="B12" s="209">
        <x:v>46136</x:v>
      </x:c>
      <x:c r="C12" s="210">
        <x:v>80912</x:v>
      </x:c>
      <x:c r="D12" s="210" t="s">
        <x:v>140</x:v>
      </x:c>
      <x:c r="E12" s="210">
        <x:v>78</x:v>
      </x:c>
      <x:c r="F12" s="210" t="s">
        <x:v>1</x:v>
      </x:c>
      <x:c r="G12" s="211" t="s">
        <x:v>93</x:v>
      </x:c>
      <x:c r="H12" s="211" t="s">
        <x:v>130</x:v>
      </x:c>
      <x:c r="I12" s="210" t="s">
        <x:v>117</x:v>
      </x:c>
      <x:c r="J12" s="212" t="s">
        <x:v>106</x:v>
      </x:c>
      <x:c r="K12" s="213" t="s">
        <x:v>126</x:v>
      </x:c>
      <x:c r="L12" s="197"/>
      <x:c r="M12" s="259" t="s">
        <x:v>111</x:v>
      </x:c>
      <x:c r="N12" s="260"/>
      <x:c r="O12" s="217" t="s">
        <x:v>147</x:v>
      </x:c>
    </x:row>
    <x:row r="13" spans="1:13" ht="20.25" customHeight="1">
      <x:c r="A13" s="208">
        <x:f t="shared" si="0"/>
        <x:v>10</x:v>
      </x:c>
      <x:c r="B13" s="209">
        <x:v>46136</x:v>
      </x:c>
      <x:c r="C13" s="210">
        <x:v>80912</x:v>
      </x:c>
      <x:c r="D13" s="210" t="s">
        <x:v>140</x:v>
      </x:c>
      <x:c r="E13" s="210">
        <x:v>78</x:v>
      </x:c>
      <x:c r="F13" s="210" t="s">
        <x:v>1</x:v>
      </x:c>
      <x:c r="G13" s="211" t="s">
        <x:v>93</x:v>
      </x:c>
      <x:c r="H13" s="211" t="s">
        <x:v>97</x:v>
      </x:c>
      <x:c r="I13" s="210" t="s">
        <x:v>117</x:v>
      </x:c>
      <x:c r="J13" s="212" t="s">
        <x:v>106</x:v>
      </x:c>
      <x:c r="K13" s="213" t="s">
        <x:v>126</x:v>
      </x:c>
      <x:c r="L13" s="197"/>
      <x:c r="M13" s="218"/>
    </x:row>
    <x:row r="14" spans="1:12" ht="20.25" customHeight="1">
      <x:c r="A14" s="208">
        <x:f t="shared" si="0"/>
        <x:v>11</x:v>
      </x:c>
      <x:c r="B14" s="209">
        <x:v>46139</x:v>
      </x:c>
      <x:c r="C14" s="210">
        <x:v>419252</x:v>
      </x:c>
      <x:c r="D14" s="210" t="s">
        <x:v>141</x:v>
      </x:c>
      <x:c r="E14" s="210">
        <x:v>58</x:v>
      </x:c>
      <x:c r="F14" s="210" t="s">
        <x:v>1</x:v>
      </x:c>
      <x:c r="G14" s="211" t="s">
        <x:v>93</x:v>
      </x:c>
      <x:c r="H14" s="211" t="s">
        <x:v>118</x:v>
      </x:c>
      <x:c r="I14" s="210" t="s">
        <x:v>117</x:v>
      </x:c>
      <x:c r="J14" s="212" t="s">
        <x:v>106</x:v>
      </x:c>
      <x:c r="K14" s="213" t="s">
        <x:v>126</x:v>
      </x:c>
      <x:c r="L14" s="197"/>
    </x:row>
    <x:row r="15" spans="1:21" ht="20.25" customHeight="1">
      <x:c r="A15" s="208">
        <x:f t="shared" si="0"/>
        <x:v>12</x:v>
      </x:c>
      <x:c r="B15" s="209">
        <x:v>46146</x:v>
      </x:c>
      <x:c r="C15" s="210">
        <x:v>29768</x:v>
      </x:c>
      <x:c r="D15" s="210" t="s">
        <x:v>143</x:v>
      </x:c>
      <x:c r="E15" s="210">
        <x:v>51</x:v>
      </x:c>
      <x:c r="F15" s="210" t="s">
        <x:v>190</x:v>
      </x:c>
      <x:c r="G15" s="211" t="s">
        <x:v>93</x:v>
      </x:c>
      <x:c r="H15" s="211" t="s">
        <x:v>94</x:v>
      </x:c>
      <x:c r="I15" s="210" t="s">
        <x:v>116</x:v>
      </x:c>
      <x:c r="J15" s="212" t="s">
        <x:v>106</x:v>
      </x:c>
      <x:c r="K15" s="213" t="s">
        <x:v>121</x:v>
      </x:c>
      <x:c r="L15" s="197"/>
      <x:c r="M15" s="272" t="s">
        <x:v>112</x:v>
      </x:c>
      <x:c r="N15" s="273"/>
      <x:c r="O15" s="273"/>
      <x:c r="P15" s="273"/>
      <x:c r="Q15" s="273"/>
      <x:c r="R15" s="274"/>
      <x:c r="U15" s="219"/>
    </x:row>
    <x:row r="16" spans="1:20" ht="20.25" customHeight="1">
      <x:c r="A16" s="208">
        <x:f t="shared" si="0"/>
        <x:v>13</x:v>
      </x:c>
      <x:c r="B16" s="209">
        <x:v>46195</x:v>
      </x:c>
      <x:c r="C16" s="210">
        <x:v>358296</x:v>
      </x:c>
      <x:c r="D16" s="210" t="s">
        <x:v>142</x:v>
      </x:c>
      <x:c r="E16" s="210">
        <x:v>68</x:v>
      </x:c>
      <x:c r="F16" s="210" t="s">
        <x:v>1</x:v>
      </x:c>
      <x:c r="G16" s="211" t="s">
        <x:v>93</x:v>
      </x:c>
      <x:c r="H16" s="211" t="s">
        <x:v>118</x:v>
      </x:c>
      <x:c r="I16" s="210" t="s">
        <x:v>116</x:v>
      </x:c>
      <x:c r="J16" s="212" t="s">
        <x:v>106</x:v>
      </x:c>
      <x:c r="K16" s="213" t="s">
        <x:v>126</x:v>
      </x:c>
      <x:c r="L16" s="220"/>
      <x:c r="M16" s="230" t="s">
        <x:v>135</x:v>
      </x:c>
      <x:c r="N16" s="231"/>
      <x:c r="O16" s="231"/>
      <x:c r="P16" s="231"/>
      <x:c r="Q16" s="270">
        <x:f>SUM(P17,T18)</x:f>
        <x:v>16</x:v>
      </x:c>
      <x:c r="R16" s="271"/>
      <x:c r="S16" s="275"/>
      <x:c r="T16" s="269"/>
    </x:row>
    <x:row r="17" spans="1:20" ht="20.25" customHeight="1">
      <x:c r="A17" s="208">
        <x:f t="shared" si="0"/>
        <x:v>14</x:v>
      </x:c>
      <x:c r="B17" s="209">
        <x:v>46196</x:v>
      </x:c>
      <x:c r="C17" s="210">
        <x:v>72841</x:v>
      </x:c>
      <x:c r="D17" s="210" t="s">
        <x:v>144</x:v>
      </x:c>
      <x:c r="E17" s="210">
        <x:v>70</x:v>
      </x:c>
      <x:c r="F17" s="210" t="s">
        <x:v>1</x:v>
      </x:c>
      <x:c r="G17" s="211" t="s">
        <x:v>93</x:v>
      </x:c>
      <x:c r="H17" s="211" t="s">
        <x:v>118</x:v>
      </x:c>
      <x:c r="I17" s="210" t="s">
        <x:v>116</x:v>
      </x:c>
      <x:c r="J17" s="212" t="s">
        <x:v>106</x:v>
      </x:c>
      <x:c r="K17" s="213" t="s">
        <x:v>126</x:v>
      </x:c>
      <x:c r="L17" s="220"/>
      <x:c r="M17" s="232" t="s">
        <x:v>114</x:v>
      </x:c>
      <x:c r="N17" s="233"/>
      <x:c r="O17" s="234" t="s">
        <x:v>117</x:v>
      </x:c>
      <x:c r="P17" s="234">
        <x:f>COUNTIF(I4:I19,"의사")</x:f>
        <x:v>8</x:v>
      </x:c>
      <x:c r="Q17" s="234" t="s">
        <x:v>116</x:v>
      </x:c>
      <x:c r="R17" s="235"/>
      <x:c r="S17" s="276"/>
      <x:c r="T17" s="271"/>
    </x:row>
    <x:row r="18" spans="1:20" ht="20.25" customHeight="1">
      <x:c r="A18" s="208">
        <x:f t="shared" si="0"/>
        <x:v>15</x:v>
      </x:c>
      <x:c r="B18" s="209">
        <x:v>46199</x:v>
      </x:c>
      <x:c r="C18" s="210">
        <x:v>296131</x:v>
      </x:c>
      <x:c r="D18" s="210" t="s">
        <x:v>145</x:v>
      </x:c>
      <x:c r="E18" s="210">
        <x:v>29</x:v>
      </x:c>
      <x:c r="F18" s="210" t="s">
        <x:v>1</x:v>
      </x:c>
      <x:c r="G18" s="211" t="s">
        <x:v>93</x:v>
      </x:c>
      <x:c r="H18" s="211" t="s">
        <x:v>118</x:v>
      </x:c>
      <x:c r="I18" s="210" t="s">
        <x:v>116</x:v>
      </x:c>
      <x:c r="J18" s="212" t="s">
        <x:v>106</x:v>
      </x:c>
      <x:c r="K18" s="213" t="s">
        <x:v>126</x:v>
      </x:c>
      <x:c r="L18" s="220"/>
      <x:c r="M18" s="236" t="s">
        <x:v>107</x:v>
      </x:c>
      <x:c r="N18" s="237" t="s">
        <x:v>104</x:v>
      </x:c>
      <x:c r="O18" s="238">
        <x:f>COUNTIF(G4:G25,"Ｘ선 조영제")</x:f>
        <x:v>16</x:v>
      </x:c>
      <x:c r="P18" s="239" t="s">
        <x:v>125</x:v>
      </x:c>
      <x:c r="Q18" s="237" t="s">
        <x:v>119</x:v>
      </x:c>
      <x:c r="R18" s="240"/>
      <x:c r="S18" s="277"/>
      <x:c r="T18" s="235">
        <x:f>COUNTIF(I4:I19,"간호사")</x:f>
        <x:v>8</x:v>
      </x:c>
    </x:row>
    <x:row r="19" spans="1:20" ht="20.25" customHeight="1">
      <x:c r="A19" s="221">
        <x:f t="shared" si="0"/>
        <x:v>16</x:v>
      </x:c>
      <x:c r="B19" s="222">
        <x:v>46202</x:v>
      </x:c>
      <x:c r="C19" s="223">
        <x:v>411093</x:v>
      </x:c>
      <x:c r="D19" s="223" t="s">
        <x:v>146</x:v>
      </x:c>
      <x:c r="E19" s="223">
        <x:v>49</x:v>
      </x:c>
      <x:c r="F19" s="223" t="s">
        <x:v>190</x:v>
      </x:c>
      <x:c r="G19" s="224" t="s">
        <x:v>93</x:v>
      </x:c>
      <x:c r="H19" s="224" t="s">
        <x:v>100</x:v>
      </x:c>
      <x:c r="I19" s="223" t="s">
        <x:v>116</x:v>
      </x:c>
      <x:c r="J19" s="225" t="s">
        <x:v>106</x:v>
      </x:c>
      <x:c r="K19" s="226" t="s">
        <x:v>126</x:v>
      </x:c>
      <x:c r="L19" s="220"/>
      <x:c r="M19" s="241"/>
      <x:c r="N19" s="242" t="s">
        <x:v>136</x:v>
      </x:c>
      <x:c r="O19" s="243">
        <x:f>COUNTIF(G4:G25,"해열·진통·소염제")</x:f>
        <x:v>0</x:v>
      </x:c>
      <x:c r="P19" s="244"/>
      <x:c r="Q19" s="245" t="s">
        <x:v>121</x:v>
      </x:c>
      <x:c r="R19" s="246"/>
      <x:c r="S19" s="278"/>
      <x:c r="T19" s="240">
        <x:f>COUNTIF($K$4:$K$19,"중증")</x:f>
        <x:v>0</x:v>
      </x:c>
    </x:row>
    <x:row r="20" spans="1:22" ht="16.5" customHeight="1">
      <x:c r="A20" s="219"/>
      <x:c r="B20" s="219"/>
      <x:c r="C20" s="219"/>
      <x:c r="D20" s="219"/>
      <x:c r="E20" s="219"/>
      <x:c r="F20" s="227"/>
      <x:c r="G20" s="228"/>
      <x:c r="H20" s="219"/>
      <x:c r="I20" s="219"/>
      <x:c r="J20" s="219"/>
      <x:c r="K20" s="219"/>
      <x:c r="M20" s="241"/>
      <x:c r="N20" s="242"/>
      <x:c r="O20" s="243"/>
      <x:c r="P20" s="244"/>
      <x:c r="Q20" s="245" t="s">
        <x:v>126</x:v>
      </x:c>
      <x:c r="R20" s="246"/>
      <x:c r="S20" s="279"/>
      <x:c r="T20" s="246">
        <x:f>COUNTIF($K$4:$K$19,"중등증")</x:f>
        <x:v>2</x:v>
      </x:c>
      <x:c r="U20" s="218"/>
      <x:c r="V20" s="219"/>
    </x:row>
    <x:row r="21" spans="1:22" ht="16.5" customHeight="1">
      <x:c r="A21" s="219"/>
      <x:c r="B21" s="219"/>
      <x:c r="C21" s="219"/>
      <x:c r="D21" s="219"/>
      <x:c r="E21" s="219"/>
      <x:c r="F21" s="219"/>
      <x:c r="G21" s="219"/>
      <x:c r="H21" s="219"/>
      <x:c r="I21" s="219"/>
      <x:c r="J21" s="219"/>
      <x:c r="K21" s="219"/>
      <x:c r="M21" s="247" t="s">
        <x:v>115</x:v>
      </x:c>
      <x:c r="N21" s="248" t="s">
        <x:v>108</x:v>
      </x:c>
      <x:c r="O21" s="249">
        <x:f>COUNTIF($H$4:$H$28,"*두드러기*")+COUNTIF($H$4:$H$28,"*피부발진*")</x:f>
        <x:v>6</x:v>
      </x:c>
      <x:c r="P21" s="250" t="s">
        <x:v>201</x:v>
      </x:c>
      <x:c r="Q21" s="245" t="s">
        <x:v>132</x:v>
      </x:c>
      <x:c r="R21" s="246"/>
      <x:c r="S21" s="279"/>
      <x:c r="T21" s="246">
        <x:f>COUNTIF($K$4:$K$19,"경증")</x:f>
        <x:v>14</x:v>
      </x:c>
      <x:c r="U21" s="229"/>
      <x:c r="V21" s="219"/>
    </x:row>
    <x:row r="22" spans="1:22">
      <x:c r="A22" s="219"/>
      <x:c r="B22" s="219"/>
      <x:c r="C22" s="219"/>
      <x:c r="D22" s="219"/>
      <x:c r="E22" s="219"/>
      <x:c r="F22" s="219"/>
      <x:c r="G22" s="228"/>
      <x:c r="H22" s="219"/>
      <x:c r="I22" s="219"/>
      <x:c r="J22" s="219"/>
      <x:c r="K22" s="219"/>
      <x:c r="M22" s="247"/>
      <x:c r="N22" s="245" t="s">
        <x:v>109</x:v>
      </x:c>
      <x:c r="O22" s="249">
        <x:f>COUNTIF($H$4:$H$28,"*구토*")</x:f>
        <x:v>6</x:v>
      </x:c>
      <x:c r="P22" s="241"/>
      <x:c r="Q22" s="245" t="s">
        <x:v>98</x:v>
      </x:c>
      <x:c r="R22" s="246"/>
      <x:c r="S22" s="279"/>
      <x:c r="T22" s="246">
        <x:f>COUNTIF($J$5:$J$19,"확실함")</x:f>
        <x:v>0</x:v>
      </x:c>
      <x:c r="U22" s="218"/>
      <x:c r="V22" s="219"/>
    </x:row>
    <x:row r="23" spans="1:22" ht="34.5" customHeight="1">
      <x:c r="A23" s="219"/>
      <x:c r="B23" s="219"/>
      <x:c r="C23" s="219"/>
      <x:c r="D23" s="219"/>
      <x:c r="E23" s="219"/>
      <x:c r="F23" s="219"/>
      <x:c r="G23" s="228"/>
      <x:c r="H23" s="219"/>
      <x:c r="I23" s="219"/>
      <x:c r="J23" s="219"/>
      <x:c r="K23" s="219"/>
      <x:c r="M23" s="247"/>
      <x:c r="N23" s="245" t="s">
        <x:v>99</x:v>
      </x:c>
      <x:c r="O23" s="249">
        <x:f>COUNTIF($H$4:$H$25,"*호흡*")</x:f>
        <x:v>0</x:v>
      </x:c>
      <x:c r="P23" s="241"/>
      <x:c r="Q23" s="245" t="s">
        <x:v>123</x:v>
      </x:c>
      <x:c r="R23" s="246"/>
      <x:c r="S23" s="279"/>
      <x:c r="T23" s="246">
        <x:f>COUNTIF($J$4:$J$19,"상당히확실함")</x:f>
        <x:v>12</x:v>
      </x:c>
      <x:c r="U23" s="218"/>
      <x:c r="V23" s="219"/>
    </x:row>
    <x:row r="24" spans="13:22" ht="28.5" customHeight="1">
      <x:c r="M24" s="247"/>
      <x:c r="N24" s="245" t="s">
        <x:v>200</x:v>
      </x:c>
      <x:c r="O24" s="249">
        <x:f>COUNTIF($H$4:$H$25,"*두통*")</x:f>
        <x:v>3</x:v>
      </x:c>
      <x:c r="P24" s="241"/>
      <x:c r="Q24" s="245" t="s">
        <x:v>101</x:v>
      </x:c>
      <x:c r="R24" s="246"/>
      <x:c r="S24" s="279"/>
      <x:c r="T24" s="246">
        <x:f>COUNTIF($J$4:$J$19,"가능함")</x:f>
        <x:v>4</x:v>
      </x:c>
      <x:c r="U24" s="218"/>
      <x:c r="V24" s="219"/>
    </x:row>
    <x:row r="25" spans="13:22" ht="27.75" customHeight="1">
      <x:c r="M25" s="247"/>
      <x:c r="N25" s="251" t="s">
        <x:v>0</x:v>
      </x:c>
      <x:c r="O25" s="252">
        <x:v>0</x:v>
      </x:c>
      <x:c r="P25" s="241"/>
      <x:c r="Q25" s="245" t="s">
        <x:v>103</x:v>
      </x:c>
      <x:c r="R25" s="246"/>
      <x:c r="S25" s="279"/>
      <x:c r="T25" s="246">
        <x:f>COUNTIF($J$5:$J$19,"가능성이 적음")</x:f>
        <x:v>0</x:v>
      </x:c>
      <x:c r="U25" s="218"/>
      <x:c r="V25" s="219"/>
    </x:row>
    <x:row r="26" spans="13:22" ht="18" customHeight="1">
      <x:c r="M26" s="253"/>
      <x:c r="N26" s="254"/>
      <x:c r="O26" s="255"/>
      <x:c r="P26" s="256"/>
      <x:c r="Q26" s="257" t="s">
        <x:v>105</x:v>
      </x:c>
      <x:c r="R26" s="258"/>
      <x:c r="S26" s="279"/>
      <x:c r="T26" s="246">
        <x:f>COUNTIF($J$5:$J$19,"평가 곤란")</x:f>
        <x:v>0</x:v>
      </x:c>
      <x:c r="U26" s="218"/>
      <x:c r="V26" s="219"/>
    </x:row>
    <x:row r="27" spans="19:22" ht="18" customHeight="1">
      <x:c r="S27" s="257"/>
      <x:c r="T27" s="258">
        <x:f>COUNTIF($J$5:$J$19,"평가 불가")</x:f>
        <x:v>0</x:v>
      </x:c>
      <x:c r="U27" s="218"/>
      <x:c r="V27" s="219"/>
    </x:row>
    <x:row r="28" spans="21:23" ht="18" customHeight="1">
      <x:c r="U28" s="219"/>
      <x:c r="V28" s="218"/>
      <x:c r="W28" s="219"/>
    </x:row>
    <x:row r="29" spans="21:23" ht="18" customHeight="1">
      <x:c r="U29" s="219"/>
      <x:c r="V29" s="218"/>
      <x:c r="W29" s="219"/>
    </x:row>
    <x:row r="30" spans="21:23" ht="18" customHeight="1">
      <x:c r="U30" s="219"/>
      <x:c r="V30" s="218"/>
      <x:c r="W30" s="219"/>
    </x:row>
    <x:row r="31" spans="19:23" ht="18" customHeight="1">
      <x:c r="S31" s="205">
        <x:v>999999999</x:v>
      </x:c>
      <x:c r="T31" s="206" t="s">
        <x:v>94</x:v>
      </x:c>
      <x:c r="U31" s="219"/>
      <x:c r="V31" s="219"/>
      <x:c r="W31" s="219"/>
    </x:row>
    <x:row r="32" spans="19:23" ht="18" customHeight="1">
      <x:c r="S32" s="205">
        <x:v>201308055</x:v>
      </x:c>
      <x:c r="T32" s="206" t="s">
        <x:v>118</x:v>
      </x:c>
      <x:c r="U32" s="219"/>
      <x:c r="V32" s="219"/>
      <x:c r="W32" s="219"/>
    </x:row>
    <x:row r="33" spans="19:23" ht="18" customHeight="1">
      <x:c r="S33" s="215">
        <x:v>999999999</x:v>
      </x:c>
      <x:c r="T33" s="216" t="s">
        <x:v>94</x:v>
      </x:c>
      <x:c r="U33" s="219"/>
      <x:c r="V33" s="219"/>
      <x:c r="W33" s="219"/>
    </x:row>
    <x:row r="34" spans="21:23" ht="18" customHeight="1">
      <x:c r="U34" s="219"/>
      <x:c r="V34" s="219"/>
      <x:c r="W34" s="219"/>
    </x:row>
    <x:row r="35" spans="21:23" ht="18" customHeight="1">
      <x:c r="U35" s="219"/>
      <x:c r="V35" s="219"/>
      <x:c r="W35" s="219"/>
    </x:row>
    <x:row r="36" spans="21:23">
      <x:c r="U36" s="219"/>
      <x:c r="V36" s="219"/>
      <x:c r="W36" s="219"/>
    </x:row>
    <x:row r="37" spans="19:23">
      <x:c r="S37" s="205">
        <x:v>999999999</x:v>
      </x:c>
      <x:c r="T37" s="206" t="s">
        <x:v>118</x:v>
      </x:c>
      <x:c r="U37" s="219"/>
      <x:c r="V37" s="219"/>
      <x:c r="W37" s="219"/>
    </x:row>
    <x:row r="38" spans="19:23">
      <x:c r="S38" s="205">
        <x:v>999999999</x:v>
      </x:c>
      <x:c r="T38" s="206" t="s">
        <x:v>118</x:v>
      </x:c>
      <x:c r="U38" s="219"/>
      <x:c r="V38" s="219"/>
      <x:c r="W38" s="219"/>
    </x:row>
    <x:row r="39" spans="19:23">
      <x:c r="S39" s="205">
        <x:v>999999999</x:v>
      </x:c>
      <x:c r="T39" s="206" t="s">
        <x:v>118</x:v>
      </x:c>
      <x:c r="U39" s="219"/>
      <x:c r="V39" s="219"/>
      <x:c r="W39" s="219"/>
    </x:row>
    <x:row r="40" spans="19:23">
      <x:c r="S40" s="215">
        <x:v>999999999</x:v>
      </x:c>
      <x:c r="T40" s="216" t="s">
        <x:v>94</x:v>
      </x:c>
      <x:c r="U40" s="219"/>
      <x:c r="V40" s="219"/>
      <x:c r="W40" s="219"/>
    </x:row>
    <x:row r="41" spans="21:23">
      <x:c r="U41" s="219"/>
      <x:c r="V41" s="219"/>
      <x:c r="W41" s="219"/>
    </x:row>
    <x:row r="42" spans="21:23">
      <x:c r="U42" s="219"/>
      <x:c r="V42" s="219"/>
      <x:c r="W42" s="219"/>
    </x:row>
    <x:row r="43" spans="19:23">
      <x:c r="S43" s="205">
        <x:v>999999999</x:v>
      </x:c>
      <x:c r="T43" s="206" t="s">
        <x:v>118</x:v>
      </x:c>
      <x:c r="U43" s="219"/>
      <x:c r="V43" s="219"/>
      <x:c r="W43" s="219"/>
    </x:row>
    <x:row r="44" spans="19:23">
      <x:c r="S44" s="205">
        <x:v>999999999</x:v>
      </x:c>
      <x:c r="T44" s="206" t="s">
        <x:v>118</x:v>
      </x:c>
      <x:c r="U44" s="219"/>
      <x:c r="V44" s="219"/>
      <x:c r="W44" s="219"/>
    </x:row>
    <x:row r="45" spans="19:23">
      <x:c r="S45" s="205">
        <x:v>999999999</x:v>
      </x:c>
      <x:c r="T45" s="206" t="s">
        <x:v>118</x:v>
      </x:c>
      <x:c r="U45" s="219"/>
      <x:c r="V45" s="219"/>
      <x:c r="W45" s="219"/>
    </x:row>
    <x:row r="46" spans="19:23">
      <x:c r="S46" s="215">
        <x:v>999999999</x:v>
      </x:c>
      <x:c r="T46" s="216" t="s">
        <x:v>94</x:v>
      </x:c>
      <x:c r="U46" s="219"/>
      <x:c r="V46" s="219"/>
      <x:c r="W46" s="219"/>
    </x:row>
    <x:row r="47" spans="21:23">
      <x:c r="U47" s="219"/>
      <x:c r="V47" s="219"/>
      <x:c r="W47" s="219"/>
    </x:row>
    <x:row r="48" spans="21:23">
      <x:c r="U48" s="219"/>
      <x:c r="V48" s="219"/>
      <x:c r="W48" s="219"/>
    </x:row>
    <x:row r="49" spans="21:23">
      <x:c r="U49" s="219"/>
      <x:c r="V49" s="219"/>
      <x:c r="W49" s="219"/>
    </x:row>
    <x:row r="50" spans="21:23">
      <x:c r="U50" s="219"/>
      <x:c r="V50" s="219"/>
      <x:c r="W50" s="219"/>
    </x:row>
    <x:row r="51" spans="21:23">
      <x:c r="U51" s="219"/>
      <x:c r="V51" s="219"/>
      <x:c r="W51" s="219"/>
    </x:row>
    <x:row r="52" spans="21:23">
      <x:c r="U52" s="219"/>
      <x:c r="V52" s="219"/>
      <x:c r="W52" s="219"/>
    </x:row>
    <x:row r="53" spans="21:23">
      <x:c r="U53" s="219"/>
      <x:c r="V53" s="219"/>
      <x:c r="W53" s="219"/>
    </x:row>
    <x:row r="54" spans="21:23">
      <x:c r="U54" s="219"/>
      <x:c r="V54" s="219"/>
      <x:c r="W54" s="219"/>
    </x:row>
    <x:row r="55" spans="21:23">
      <x:c r="U55" s="219"/>
      <x:c r="V55" s="219"/>
      <x:c r="W55" s="219"/>
    </x:row>
    <x:row r="56" spans="21:23">
      <x:c r="U56" s="219"/>
      <x:c r="V56" s="219"/>
      <x:c r="W56" s="219"/>
    </x:row>
    <x:row r="57" spans="21:23">
      <x:c r="U57" s="219"/>
      <x:c r="V57" s="219"/>
      <x:c r="W57" s="219"/>
    </x:row>
    <x:row r="58" spans="21:23">
      <x:c r="U58" s="219"/>
      <x:c r="V58" s="219"/>
      <x:c r="W58" s="219"/>
    </x:row>
    <x:row r="59" spans="21:23">
      <x:c r="U59" s="219"/>
      <x:c r="V59" s="219"/>
      <x:c r="W59" s="219"/>
    </x:row>
    <x:row r="60" spans="21:23">
      <x:c r="U60" s="219"/>
      <x:c r="V60" s="219"/>
      <x:c r="W60" s="219"/>
    </x:row>
    <x:row r="61" spans="21:23">
      <x:c r="U61" s="219"/>
      <x:c r="V61" s="219"/>
      <x:c r="W61" s="219"/>
    </x:row>
    <x:row r="62" spans="21:23">
      <x:c r="U62" s="219"/>
      <x:c r="V62" s="219"/>
      <x:c r="W62" s="219"/>
    </x:row>
    <x:row r="63" spans="21:23">
      <x:c r="U63" s="219"/>
      <x:c r="V63" s="219"/>
      <x:c r="W63" s="219"/>
    </x:row>
    <x:row r="64" spans="21:23">
      <x:c r="U64" s="219"/>
      <x:c r="V64" s="219"/>
      <x:c r="W64" s="219"/>
    </x:row>
    <x:row r="65" spans="21:23">
      <x:c r="U65" s="219"/>
      <x:c r="V65" s="219"/>
      <x:c r="W65" s="219"/>
    </x:row>
    <x:row r="66" spans="21:23">
      <x:c r="U66" s="219"/>
      <x:c r="V66" s="219"/>
      <x:c r="W66" s="219"/>
    </x:row>
    <x:row r="67" spans="21:23">
      <x:c r="U67" s="219"/>
      <x:c r="V67" s="219"/>
      <x:c r="W67" s="219"/>
    </x:row>
    <x:row r="68" spans="21:23">
      <x:c r="U68" s="219"/>
      <x:c r="V68" s="219"/>
      <x:c r="W68" s="219"/>
    </x:row>
    <x:row r="69" spans="21:23">
      <x:c r="U69" s="219"/>
      <x:c r="V69" s="219"/>
      <x:c r="W69" s="219"/>
    </x:row>
    <x:row r="70" spans="21:23">
      <x:c r="U70" s="219"/>
      <x:c r="V70" s="219"/>
      <x:c r="W70" s="219"/>
    </x:row>
    <x:row r="71" spans="21:23">
      <x:c r="U71" s="219"/>
      <x:c r="V71" s="219"/>
      <x:c r="W71" s="219"/>
    </x:row>
    <x:row r="72" spans="21:23">
      <x:c r="U72" s="219"/>
      <x:c r="V72" s="219"/>
      <x:c r="W72" s="219"/>
    </x:row>
    <x:row r="73" spans="21:23">
      <x:c r="U73" s="219"/>
      <x:c r="V73" s="219"/>
      <x:c r="W73" s="219"/>
    </x:row>
    <x:row r="74" spans="21:23">
      <x:c r="U74" s="219"/>
      <x:c r="V74" s="219"/>
      <x:c r="W74" s="219"/>
    </x:row>
    <x:row r="75" spans="21:23">
      <x:c r="U75" s="219"/>
      <x:c r="V75" s="219"/>
      <x:c r="W75" s="219"/>
    </x:row>
    <x:row r="76" spans="21:23">
      <x:c r="U76" s="219"/>
      <x:c r="V76" s="219"/>
      <x:c r="W76" s="219"/>
    </x:row>
    <x:row r="77" spans="21:23">
      <x:c r="U77" s="219"/>
      <x:c r="V77" s="219"/>
      <x:c r="W77" s="219"/>
    </x:row>
    <x:row r="78" spans="21:23">
      <x:c r="U78" s="219"/>
      <x:c r="V78" s="219"/>
      <x:c r="W78" s="219"/>
    </x:row>
    <x:row r="79" spans="21:23">
      <x:c r="U79" s="219"/>
      <x:c r="V79" s="219"/>
      <x:c r="W79" s="219"/>
    </x:row>
    <x:row r="80" spans="21:23">
      <x:c r="U80" s="219"/>
      <x:c r="V80" s="219"/>
      <x:c r="W80" s="219"/>
    </x:row>
    <x:row r="81" spans="21:23">
      <x:c r="U81" s="219"/>
      <x:c r="V81" s="219"/>
      <x:c r="W81" s="219"/>
    </x:row>
    <x:row r="82" spans="21:23">
      <x:c r="U82" s="219"/>
      <x:c r="V82" s="219"/>
      <x:c r="W82" s="219"/>
    </x:row>
    <x:row r="83" spans="21:23">
      <x:c r="U83" s="219"/>
      <x:c r="V83" s="219"/>
      <x:c r="W83" s="219"/>
    </x:row>
    <x:row r="84" spans="21:23">
      <x:c r="U84" s="219"/>
      <x:c r="V84" s="219"/>
      <x:c r="W84" s="219"/>
    </x:row>
    <x:row r="85" spans="21:23">
      <x:c r="U85" s="219"/>
      <x:c r="V85" s="219"/>
      <x:c r="W85" s="219"/>
    </x:row>
    <x:row r="86" spans="21:23">
      <x:c r="U86" s="219"/>
      <x:c r="V86" s="219"/>
      <x:c r="W86" s="219"/>
    </x:row>
    <x:row r="87" spans="21:23">
      <x:c r="U87" s="219"/>
      <x:c r="V87" s="219"/>
      <x:c r="W87" s="219"/>
    </x:row>
    <x:row r="88" spans="21:23">
      <x:c r="U88" s="219"/>
      <x:c r="V88" s="219"/>
      <x:c r="W88" s="219"/>
    </x:row>
    <x:row r="89" spans="21:23">
      <x:c r="U89" s="219"/>
      <x:c r="V89" s="219"/>
      <x:c r="W89" s="219"/>
    </x:row>
    <x:row r="90" spans="21:23">
      <x:c r="U90" s="219"/>
      <x:c r="V90" s="219"/>
      <x:c r="W90" s="219"/>
    </x:row>
    <x:row r="91" spans="21:23">
      <x:c r="U91" s="219"/>
      <x:c r="V91" s="219"/>
      <x:c r="W91" s="219"/>
    </x:row>
    <x:row r="92" spans="21:23">
      <x:c r="U92" s="219"/>
      <x:c r="V92" s="219"/>
      <x:c r="W92" s="219"/>
    </x:row>
    <x:row r="93" spans="21:23">
      <x:c r="U93" s="219"/>
      <x:c r="V93" s="219"/>
      <x:c r="W93" s="219"/>
    </x:row>
    <x:row r="94" spans="21:23">
      <x:c r="U94" s="219"/>
      <x:c r="V94" s="219"/>
      <x:c r="W94" s="219"/>
    </x:row>
    <x:row r="95" spans="21:23">
      <x:c r="U95" s="219"/>
      <x:c r="V95" s="219"/>
      <x:c r="W95" s="219"/>
    </x:row>
    <x:row r="96" spans="21:23">
      <x:c r="U96" s="219"/>
      <x:c r="V96" s="219"/>
      <x:c r="W96" s="219"/>
    </x:row>
    <x:row r="97" spans="21:23">
      <x:c r="U97" s="219"/>
      <x:c r="V97" s="219"/>
      <x:c r="W97" s="219"/>
    </x:row>
    <x:row r="98" spans="21:23">
      <x:c r="U98" s="219"/>
      <x:c r="V98" s="219"/>
      <x:c r="W98" s="219"/>
    </x:row>
    <x:row r="99" spans="21:23">
      <x:c r="U99" s="219"/>
      <x:c r="V99" s="219"/>
      <x:c r="W99" s="219"/>
    </x:row>
    <x:row r="100" spans="21:23">
      <x:c r="U100" s="219"/>
      <x:c r="V100" s="219"/>
      <x:c r="W100" s="219"/>
    </x:row>
    <x:row r="101" spans="21:23">
      <x:c r="U101" s="219"/>
      <x:c r="V101" s="219"/>
      <x:c r="W101" s="219"/>
    </x:row>
    <x:row r="102" spans="21:23">
      <x:c r="U102" s="219"/>
      <x:c r="V102" s="219"/>
      <x:c r="W102" s="219"/>
    </x:row>
    <x:row r="103" spans="21:23">
      <x:c r="U103" s="219"/>
      <x:c r="V103" s="219"/>
      <x:c r="W103" s="219"/>
    </x:row>
    <x:row r="104" spans="21:23">
      <x:c r="U104" s="219"/>
      <x:c r="V104" s="219"/>
      <x:c r="W104" s="219"/>
    </x:row>
    <x:row r="105" spans="21:23">
      <x:c r="U105" s="219"/>
      <x:c r="V105" s="219"/>
      <x:c r="W105" s="219"/>
    </x:row>
    <x:row r="106" spans="21:23">
      <x:c r="U106" s="219"/>
      <x:c r="V106" s="219"/>
      <x:c r="W106" s="219"/>
    </x:row>
    <x:row r="107" spans="21:23">
      <x:c r="U107" s="219"/>
      <x:c r="V107" s="219"/>
      <x:c r="W107" s="219"/>
    </x:row>
    <x:row r="108" spans="21:23">
      <x:c r="U108" s="219"/>
      <x:c r="V108" s="219"/>
      <x:c r="W108" s="219"/>
    </x:row>
    <x:row r="109" spans="21:23">
      <x:c r="U109" s="219"/>
      <x:c r="V109" s="219"/>
      <x:c r="W109" s="219"/>
    </x:row>
    <x:row r="110" spans="21:23">
      <x:c r="U110" s="219"/>
      <x:c r="V110" s="219"/>
      <x:c r="W110" s="219"/>
    </x:row>
    <x:row r="111" spans="21:23">
      <x:c r="U111" s="219"/>
      <x:c r="V111" s="219"/>
      <x:c r="W111" s="219"/>
    </x:row>
    <x:row r="112" spans="21:23">
      <x:c r="U112" s="219"/>
      <x:c r="V112" s="219"/>
      <x:c r="W112" s="219"/>
    </x:row>
    <x:row r="113" spans="21:23">
      <x:c r="U113" s="219"/>
      <x:c r="V113" s="219"/>
      <x:c r="W113" s="219"/>
    </x:row>
    <x:row r="114" spans="21:23">
      <x:c r="U114" s="219"/>
      <x:c r="V114" s="219"/>
      <x:c r="W114" s="219"/>
    </x:row>
    <x:row r="115" spans="21:23">
      <x:c r="U115" s="219"/>
      <x:c r="V115" s="219"/>
      <x:c r="W115" s="219"/>
    </x:row>
    <x:row r="116" spans="21:23">
      <x:c r="U116" s="219"/>
      <x:c r="V116" s="219"/>
      <x:c r="W116" s="219"/>
    </x:row>
    <x:row r="117" spans="21:23">
      <x:c r="U117" s="219"/>
      <x:c r="V117" s="219"/>
      <x:c r="W117" s="219"/>
    </x:row>
    <x:row r="118" spans="21:23">
      <x:c r="U118" s="219"/>
      <x:c r="V118" s="219"/>
      <x:c r="W118" s="219"/>
    </x:row>
    <x:row r="119" spans="21:23">
      <x:c r="U119" s="219"/>
      <x:c r="V119" s="219"/>
      <x:c r="W119" s="219"/>
    </x:row>
    <x:row r="120" spans="21:23">
      <x:c r="U120" s="219"/>
      <x:c r="V120" s="219"/>
      <x:c r="W120" s="219"/>
    </x:row>
    <x:row r="121" spans="21:23">
      <x:c r="U121" s="219"/>
      <x:c r="V121" s="219"/>
      <x:c r="W121" s="219"/>
    </x:row>
    <x:row r="122" spans="21:23">
      <x:c r="U122" s="219"/>
      <x:c r="V122" s="219"/>
      <x:c r="W122" s="219"/>
    </x:row>
    <x:row r="123" spans="21:23">
      <x:c r="U123" s="219"/>
      <x:c r="V123" s="219"/>
      <x:c r="W123" s="219"/>
    </x:row>
    <x:row r="124" spans="21:23">
      <x:c r="U124" s="219"/>
      <x:c r="V124" s="219"/>
      <x:c r="W124" s="219"/>
    </x:row>
    <x:row r="125" spans="21:23">
      <x:c r="U125" s="219"/>
      <x:c r="V125" s="219"/>
      <x:c r="W125" s="219"/>
    </x:row>
    <x:row r="126" spans="21:23">
      <x:c r="U126" s="219"/>
      <x:c r="V126" s="219"/>
      <x:c r="W126" s="219"/>
    </x:row>
    <x:row r="127" spans="21:23">
      <x:c r="U127" s="219"/>
      <x:c r="V127" s="219"/>
      <x:c r="W127" s="219"/>
    </x:row>
    <x:row r="128" spans="21:23">
      <x:c r="U128" s="219"/>
      <x:c r="V128" s="219"/>
      <x:c r="W128" s="219"/>
    </x:row>
    <x:row r="129" spans="21:23">
      <x:c r="U129" s="219"/>
      <x:c r="V129" s="219"/>
      <x:c r="W129" s="219"/>
    </x:row>
    <x:row r="130" spans="21:23">
      <x:c r="U130" s="219"/>
      <x:c r="V130" s="219"/>
      <x:c r="W130" s="219"/>
    </x:row>
    <x:row r="131" spans="21:23">
      <x:c r="U131" s="219"/>
      <x:c r="V131" s="219"/>
      <x:c r="W131" s="219"/>
    </x:row>
    <x:row r="132" spans="21:23">
      <x:c r="U132" s="219"/>
      <x:c r="V132" s="219"/>
      <x:c r="W132" s="219"/>
    </x:row>
    <x:row r="133" spans="21:23">
      <x:c r="U133" s="219"/>
      <x:c r="V133" s="219"/>
      <x:c r="W133" s="219"/>
    </x:row>
    <x:row r="134" spans="21:23">
      <x:c r="U134" s="219"/>
      <x:c r="V134" s="219"/>
      <x:c r="W134" s="219"/>
    </x:row>
    <x:row r="135" spans="21:23">
      <x:c r="U135" s="219"/>
      <x:c r="V135" s="219"/>
      <x:c r="W135" s="219"/>
    </x:row>
    <x:row r="136" spans="21:23">
      <x:c r="U136" s="219"/>
      <x:c r="V136" s="219"/>
      <x:c r="W136" s="219"/>
    </x:row>
    <x:row r="137" spans="21:23">
      <x:c r="U137" s="219"/>
      <x:c r="V137" s="219"/>
      <x:c r="W137" s="219"/>
    </x:row>
    <x:row r="138" spans="21:23">
      <x:c r="U138" s="219"/>
      <x:c r="V138" s="219"/>
      <x:c r="W138" s="219"/>
    </x:row>
    <x:row r="139" spans="21:23">
      <x:c r="U139" s="219"/>
      <x:c r="V139" s="219"/>
      <x:c r="W139" s="219"/>
    </x:row>
    <x:row r="140" spans="21:23">
      <x:c r="U140" s="219"/>
      <x:c r="V140" s="219"/>
      <x:c r="W140" s="219"/>
    </x:row>
    <x:row r="141" spans="21:23">
      <x:c r="U141" s="219"/>
      <x:c r="V141" s="219"/>
      <x:c r="W141" s="219"/>
    </x:row>
    <x:row r="142" spans="21:23">
      <x:c r="U142" s="219"/>
      <x:c r="V142" s="219"/>
      <x:c r="W142" s="219"/>
    </x:row>
    <x:row r="143" spans="21:23">
      <x:c r="U143" s="219"/>
      <x:c r="V143" s="219"/>
      <x:c r="W143" s="219"/>
    </x:row>
    <x:row r="144" spans="21:23">
      <x:c r="U144" s="219"/>
      <x:c r="V144" s="219"/>
      <x:c r="W144" s="219"/>
    </x:row>
    <x:row r="145" spans="21:23">
      <x:c r="U145" s="219"/>
      <x:c r="V145" s="219"/>
      <x:c r="W145" s="219"/>
    </x:row>
    <x:row r="146" spans="21:23">
      <x:c r="U146" s="219"/>
      <x:c r="V146" s="219"/>
      <x:c r="W146" s="219"/>
    </x:row>
    <x:row r="147" spans="21:23">
      <x:c r="U147" s="219"/>
      <x:c r="V147" s="219"/>
      <x:c r="W147" s="219"/>
    </x:row>
    <x:row r="148" spans="21:23">
      <x:c r="U148" s="219"/>
      <x:c r="V148" s="219"/>
      <x:c r="W148" s="219"/>
    </x:row>
    <x:row r="149" spans="21:23">
      <x:c r="U149" s="219"/>
      <x:c r="V149" s="219"/>
      <x:c r="W149" s="219"/>
    </x:row>
    <x:row r="150" spans="21:23">
      <x:c r="U150" s="219"/>
      <x:c r="V150" s="219"/>
      <x:c r="W150" s="219"/>
    </x:row>
    <x:row r="151" spans="21:23">
      <x:c r="U151" s="219"/>
      <x:c r="V151" s="219"/>
      <x:c r="W151" s="219"/>
    </x:row>
    <x:row r="152" spans="21:23">
      <x:c r="U152" s="219"/>
      <x:c r="V152" s="219"/>
      <x:c r="W152" s="219"/>
    </x:row>
    <x:row r="153" spans="21:23">
      <x:c r="U153" s="219"/>
      <x:c r="V153" s="219"/>
      <x:c r="W153" s="219"/>
    </x:row>
    <x:row r="154" spans="21:23">
      <x:c r="U154" s="219"/>
      <x:c r="V154" s="219"/>
      <x:c r="W154" s="219"/>
    </x:row>
    <x:row r="155" spans="21:23">
      <x:c r="U155" s="219"/>
      <x:c r="V155" s="219"/>
      <x:c r="W155" s="219"/>
    </x:row>
    <x:row r="156" spans="21:23">
      <x:c r="U156" s="219"/>
      <x:c r="V156" s="219"/>
      <x:c r="W156" s="219"/>
    </x:row>
    <x:row r="157" spans="21:23">
      <x:c r="U157" s="219"/>
      <x:c r="V157" s="219"/>
      <x:c r="W157" s="219"/>
    </x:row>
    <x:row r="158" spans="21:23">
      <x:c r="U158" s="219"/>
      <x:c r="V158" s="219"/>
      <x:c r="W158" s="219"/>
    </x:row>
    <x:row r="159" spans="21:23">
      <x:c r="U159" s="219"/>
      <x:c r="V159" s="219"/>
      <x:c r="W159" s="219"/>
    </x:row>
    <x:row r="160" spans="21:23">
      <x:c r="U160" s="219"/>
      <x:c r="V160" s="219"/>
      <x:c r="W160" s="219"/>
    </x:row>
    <x:row r="161" spans="21:23">
      <x:c r="U161" s="219"/>
      <x:c r="V161" s="219"/>
      <x:c r="W161" s="219"/>
    </x:row>
    <x:row r="162" spans="21:23">
      <x:c r="U162" s="219"/>
      <x:c r="V162" s="219"/>
      <x:c r="W162" s="219"/>
    </x:row>
    <x:row r="163" spans="21:23">
      <x:c r="U163" s="219"/>
      <x:c r="V163" s="219"/>
      <x:c r="W163" s="219"/>
    </x:row>
    <x:row r="164" spans="21:23">
      <x:c r="U164" s="219"/>
      <x:c r="V164" s="219"/>
      <x:c r="W164" s="219"/>
    </x:row>
    <x:row r="165" spans="21:23">
      <x:c r="U165" s="219"/>
      <x:c r="V165" s="219"/>
      <x:c r="W165" s="219"/>
    </x:row>
    <x:row r="166" spans="21:23">
      <x:c r="U166" s="219"/>
      <x:c r="V166" s="219"/>
      <x:c r="W166" s="219"/>
    </x:row>
    <x:row r="167" spans="21:23">
      <x:c r="U167" s="219"/>
      <x:c r="V167" s="219"/>
      <x:c r="W167" s="219"/>
    </x:row>
    <x:row r="168" spans="21:23">
      <x:c r="U168" s="219"/>
      <x:c r="V168" s="219"/>
      <x:c r="W168" s="219"/>
    </x:row>
    <x:row r="169" spans="21:23">
      <x:c r="U169" s="219"/>
      <x:c r="V169" s="219"/>
      <x:c r="W169" s="219"/>
    </x:row>
    <x:row r="170" spans="21:23">
      <x:c r="U170" s="219"/>
      <x:c r="V170" s="219"/>
      <x:c r="W170" s="219"/>
    </x:row>
    <x:row r="171" spans="21:23">
      <x:c r="U171" s="219"/>
      <x:c r="V171" s="219"/>
      <x:c r="W171" s="219"/>
    </x:row>
    <x:row r="172" spans="21:23">
      <x:c r="U172" s="219"/>
      <x:c r="V172" s="219"/>
      <x:c r="W172" s="219"/>
    </x:row>
    <x:row r="173" spans="21:23">
      <x:c r="U173" s="219"/>
      <x:c r="V173" s="219"/>
      <x:c r="W173" s="219"/>
    </x:row>
    <x:row r="174" spans="21:23">
      <x:c r="U174" s="219"/>
      <x:c r="V174" s="219"/>
      <x:c r="W174" s="219"/>
    </x:row>
    <x:row r="175" spans="21:23">
      <x:c r="U175" s="219"/>
      <x:c r="V175" s="219"/>
      <x:c r="W175" s="219"/>
    </x:row>
    <x:row r="176" spans="21:23">
      <x:c r="U176" s="219"/>
      <x:c r="V176" s="219"/>
      <x:c r="W176" s="219"/>
    </x:row>
    <x:row r="177" spans="21:23">
      <x:c r="U177" s="219"/>
      <x:c r="V177" s="219"/>
      <x:c r="W177" s="219"/>
    </x:row>
    <x:row r="178" spans="21:23">
      <x:c r="U178" s="219"/>
      <x:c r="V178" s="219"/>
      <x:c r="W178" s="219"/>
    </x:row>
    <x:row r="179" spans="21:23">
      <x:c r="U179" s="219"/>
      <x:c r="V179" s="219"/>
      <x:c r="W179" s="219"/>
    </x:row>
    <x:row r="180" spans="21:23">
      <x:c r="U180" s="219"/>
      <x:c r="V180" s="219"/>
      <x:c r="W180" s="219"/>
    </x:row>
    <x:row r="181" spans="21:23">
      <x:c r="U181" s="219"/>
      <x:c r="V181" s="219"/>
      <x:c r="W181" s="219"/>
    </x:row>
    <x:row r="182" spans="21:23">
      <x:c r="U182" s="219"/>
      <x:c r="V182" s="219"/>
      <x:c r="W182" s="219"/>
    </x:row>
    <x:row r="183" spans="21:23">
      <x:c r="U183" s="219"/>
      <x:c r="V183" s="219"/>
      <x:c r="W183" s="219"/>
    </x:row>
    <x:row r="184" spans="21:23">
      <x:c r="U184" s="219"/>
      <x:c r="V184" s="219"/>
      <x:c r="W184" s="219"/>
    </x:row>
    <x:row r="185" spans="21:23">
      <x:c r="U185" s="219"/>
      <x:c r="V185" s="219"/>
      <x:c r="W185" s="219"/>
    </x:row>
    <x:row r="186" spans="21:23">
      <x:c r="U186" s="219"/>
      <x:c r="V186" s="219"/>
      <x:c r="W186" s="219"/>
    </x:row>
    <x:row r="187" spans="21:23">
      <x:c r="U187" s="219"/>
      <x:c r="V187" s="219"/>
      <x:c r="W187" s="219"/>
    </x:row>
    <x:row r="188" spans="21:23">
      <x:c r="U188" s="219"/>
      <x:c r="V188" s="219"/>
      <x:c r="W188" s="219"/>
    </x:row>
    <x:row r="189" spans="21:23">
      <x:c r="U189" s="219"/>
      <x:c r="V189" s="219"/>
      <x:c r="W189" s="219"/>
    </x:row>
    <x:row r="190" spans="21:23">
      <x:c r="U190" s="219"/>
      <x:c r="V190" s="219"/>
      <x:c r="W190" s="219"/>
    </x:row>
    <x:row r="191" spans="21:23">
      <x:c r="U191" s="219"/>
      <x:c r="V191" s="219"/>
      <x:c r="W191" s="219"/>
    </x:row>
    <x:row r="192" spans="21:23">
      <x:c r="U192" s="219"/>
      <x:c r="V192" s="219"/>
      <x:c r="W192" s="219"/>
    </x:row>
    <x:row r="193" spans="21:23">
      <x:c r="U193" s="219"/>
      <x:c r="V193" s="219"/>
      <x:c r="W193" s="219"/>
    </x:row>
    <x:row r="194" spans="21:23">
      <x:c r="U194" s="219"/>
      <x:c r="V194" s="219"/>
      <x:c r="W194" s="219"/>
    </x:row>
    <x:row r="195" spans="21:23">
      <x:c r="U195" s="219"/>
      <x:c r="V195" s="219"/>
      <x:c r="W195" s="219"/>
    </x:row>
    <x:row r="196" spans="21:23">
      <x:c r="U196" s="219"/>
      <x:c r="V196" s="219"/>
      <x:c r="W196" s="219"/>
    </x:row>
    <x:row r="197" spans="21:23">
      <x:c r="U197" s="219"/>
      <x:c r="V197" s="219"/>
      <x:c r="W197" s="219"/>
    </x:row>
    <x:row r="198" spans="21:23">
      <x:c r="U198" s="219"/>
      <x:c r="V198" s="219"/>
      <x:c r="W198" s="219"/>
    </x:row>
    <x:row r="199" spans="21:23">
      <x:c r="U199" s="219"/>
      <x:c r="V199" s="219"/>
      <x:c r="W199" s="219"/>
    </x:row>
    <x:row r="200" spans="21:23">
      <x:c r="U200" s="219"/>
      <x:c r="V200" s="219"/>
      <x:c r="W200" s="219"/>
    </x:row>
    <x:row r="201" spans="21:23">
      <x:c r="U201" s="219"/>
      <x:c r="V201" s="219"/>
      <x:c r="W201" s="219"/>
    </x:row>
    <x:row r="202" spans="21:23">
      <x:c r="U202" s="219"/>
      <x:c r="V202" s="219"/>
      <x:c r="W202" s="219"/>
    </x:row>
    <x:row r="203" spans="21:23">
      <x:c r="U203" s="219"/>
      <x:c r="V203" s="219"/>
      <x:c r="W203" s="219"/>
    </x:row>
    <x:row r="204" spans="21:23">
      <x:c r="U204" s="219"/>
      <x:c r="V204" s="219"/>
      <x:c r="W204" s="219"/>
    </x:row>
    <x:row r="205" spans="21:23">
      <x:c r="U205" s="219"/>
      <x:c r="V205" s="219"/>
      <x:c r="W205" s="219"/>
    </x:row>
    <x:row r="206" spans="21:23">
      <x:c r="U206" s="219"/>
      <x:c r="V206" s="219"/>
      <x:c r="W206" s="219"/>
    </x:row>
    <x:row r="207" spans="21:23">
      <x:c r="U207" s="219"/>
      <x:c r="V207" s="219"/>
      <x:c r="W207" s="219"/>
    </x:row>
    <x:row r="208" spans="21:23">
      <x:c r="U208" s="219"/>
      <x:c r="V208" s="219"/>
      <x:c r="W208" s="219"/>
    </x:row>
    <x:row r="209" spans="21:23">
      <x:c r="U209" s="219"/>
      <x:c r="V209" s="219"/>
      <x:c r="W209" s="219"/>
    </x:row>
    <x:row r="210" spans="21:23">
      <x:c r="U210" s="219"/>
      <x:c r="V210" s="219"/>
      <x:c r="W210" s="219"/>
    </x:row>
    <x:row r="211" spans="21:23">
      <x:c r="U211" s="219"/>
      <x:c r="V211" s="219"/>
      <x:c r="W211" s="219"/>
    </x:row>
    <x:row r="212" spans="21:23">
      <x:c r="U212" s="219"/>
      <x:c r="V212" s="219"/>
      <x:c r="W212" s="219"/>
    </x:row>
    <x:row r="213" spans="21:23">
      <x:c r="U213" s="219"/>
      <x:c r="V213" s="219"/>
      <x:c r="W213" s="219"/>
    </x:row>
    <x:row r="214" spans="21:23">
      <x:c r="U214" s="219"/>
      <x:c r="V214" s="219"/>
      <x:c r="W214" s="219"/>
    </x:row>
    <x:row r="215" spans="21:23">
      <x:c r="U215" s="219"/>
      <x:c r="V215" s="219"/>
      <x:c r="W215" s="219"/>
    </x:row>
    <x:row r="216" spans="21:23">
      <x:c r="U216" s="219"/>
      <x:c r="V216" s="219"/>
      <x:c r="W216" s="219"/>
    </x:row>
    <x:row r="217" spans="21:23">
      <x:c r="U217" s="219"/>
      <x:c r="V217" s="219"/>
      <x:c r="W217" s="219"/>
    </x:row>
    <x:row r="218" spans="21:23">
      <x:c r="U218" s="219"/>
      <x:c r="V218" s="219"/>
      <x:c r="W218" s="219"/>
    </x:row>
    <x:row r="219" spans="21:23">
      <x:c r="U219" s="219"/>
      <x:c r="V219" s="219"/>
      <x:c r="W219" s="219"/>
    </x:row>
    <x:row r="220" spans="21:23">
      <x:c r="U220" s="219"/>
      <x:c r="V220" s="219"/>
      <x:c r="W220" s="219"/>
    </x:row>
    <x:row r="221" spans="21:23">
      <x:c r="U221" s="219"/>
      <x:c r="V221" s="219"/>
      <x:c r="W221" s="219"/>
    </x:row>
    <x:row r="222" spans="21:23">
      <x:c r="U222" s="219"/>
      <x:c r="V222" s="219"/>
      <x:c r="W222" s="219"/>
    </x:row>
    <x:row r="223" spans="21:23">
      <x:c r="U223" s="219"/>
      <x:c r="V223" s="219"/>
      <x:c r="W223" s="219"/>
    </x:row>
    <x:row r="224" spans="22:23">
      <x:c r="V224" s="219"/>
      <x:c r="W224" s="219"/>
    </x:row>
    <x:row r="225" spans="22:23">
      <x:c r="V225" s="219"/>
      <x:c r="W225" s="219"/>
    </x:row>
    <x:row r="226" spans="22:23">
      <x:c r="V226" s="219"/>
      <x:c r="W226" s="219"/>
    </x:row>
    <x:row r="227" spans="22:23">
      <x:c r="V227" s="219"/>
      <x:c r="W227" s="219"/>
    </x:row>
    <x:row r="228" spans="22:23">
      <x:c r="V228" s="219"/>
      <x:c r="W228" s="219"/>
    </x:row>
    <x:row r="229" spans="22:23">
      <x:c r="V229" s="219"/>
      <x:c r="W229" s="219"/>
    </x:row>
    <x:row r="230" spans="22:23">
      <x:c r="V230" s="219"/>
      <x:c r="W230" s="219"/>
    </x:row>
  </x:sheetData>
  <x:mergeCells count="22">
    <x:mergeCell ref="A1:K1"/>
    <x:mergeCell ref="M3:N3"/>
    <x:mergeCell ref="M4:N4"/>
    <x:mergeCell ref="M5:N5"/>
    <x:mergeCell ref="M6:N6"/>
    <x:mergeCell ref="M7:N7"/>
    <x:mergeCell ref="M8:N8"/>
    <x:mergeCell ref="M9:N9"/>
    <x:mergeCell ref="M10:N10"/>
    <x:mergeCell ref="M11:N11"/>
    <x:mergeCell ref="M12:N12"/>
    <x:mergeCell ref="M15:R15"/>
    <x:mergeCell ref="M16:P16"/>
    <x:mergeCell ref="M17:N17"/>
    <x:mergeCell ref="M18:M20"/>
    <x:mergeCell ref="P18:P20"/>
    <x:mergeCell ref="N19:N20"/>
    <x:mergeCell ref="O19:O20"/>
    <x:mergeCell ref="M21:M26"/>
    <x:mergeCell ref="P21:P26"/>
    <x:mergeCell ref="N25:N26"/>
    <x:mergeCell ref="O25:O26"/>
  </x:mergeCells>
  <x:printOptions horizontalCentered="1" verticalCentered="0" headings="0" gridLines="0" gridLinesSet="1"/>
  <x:pageMargins left="0.25" right="0.23999999463558197" top="0.74791663885116577" bottom="0.74791663885116577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약제급여적정성평가결과</vt:lpstr>
      <vt:lpstr>2026년 상반기 제한항생제 사용 세부 내역</vt:lpstr>
      <vt:lpstr>2026년 상반기 제한항생제 사용 현황통계</vt:lpstr>
      <vt:lpstr>2026년 상반기 의약품 부작용 평가결과</vt:lpstr>
    </vt:vector>
  </ep:TitlesOfParts>
  <ep:TotalTime>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2026-08-11T23:49:14.000</dcterms:created>
  <dcterms:modified xsi:type="dcterms:W3CDTF">2026-09-03T23:46:29.650</dcterms:modified>
  <cp:version>1100.0100.01</cp:version>
</cp:coreProperties>
</file>